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13.6\na_strone\J.Haładus\"/>
    </mc:Choice>
  </mc:AlternateContent>
  <bookViews>
    <workbookView xWindow="0" yWindow="0" windowWidth="21600" windowHeight="9735"/>
  </bookViews>
  <sheets>
    <sheet name="Lekki" sheetId="1" r:id="rId1"/>
    <sheet name="umiarkowany" sheetId="2" r:id="rId2"/>
    <sheet name="niesłyszący" sheetId="3" r:id="rId3"/>
    <sheet name="słabosłyszący" sheetId="4" r:id="rId4"/>
    <sheet name="autyzm" sheetId="5" r:id="rId5"/>
    <sheet name="słabowidzący" sheetId="6" r:id="rId6"/>
    <sheet name="słabowidzący druk powiększony" sheetId="7" r:id="rId7"/>
    <sheet name="niewidomi" sheetId="8" r:id="rId8"/>
    <sheet name="niewidomi Braille'a" sheetId="9" r:id="rId9"/>
  </sheets>
  <definedNames>
    <definedName name="_ftn1" localSheetId="0">Lekki!#REF!</definedName>
    <definedName name="_ftn2" localSheetId="0">Lekki!#REF!</definedName>
    <definedName name="_ftnref1" localSheetId="0">Lekki!$B$17</definedName>
    <definedName name="_ftnref2" localSheetId="0">Lekki!#REF!</definedName>
  </definedNames>
  <calcPr calcId="152511"/>
</workbook>
</file>

<file path=xl/calcChain.xml><?xml version="1.0" encoding="utf-8"?>
<calcChain xmlns="http://schemas.openxmlformats.org/spreadsheetml/2006/main">
  <c r="Q51" i="6" l="1"/>
  <c r="Q50" i="6"/>
  <c r="Q47" i="6"/>
  <c r="Q44" i="6"/>
  <c r="N51" i="6"/>
  <c r="N50" i="6"/>
  <c r="N47" i="6"/>
  <c r="N44" i="6"/>
  <c r="K51" i="6"/>
  <c r="K48" i="6"/>
  <c r="K45" i="6"/>
  <c r="K42" i="6"/>
  <c r="Q51" i="5"/>
  <c r="Q50" i="5"/>
  <c r="Q47" i="5"/>
  <c r="Q44" i="5"/>
  <c r="N51" i="5"/>
  <c r="N50" i="5"/>
  <c r="N47" i="5"/>
  <c r="N44" i="5"/>
  <c r="K51" i="5"/>
  <c r="K48" i="5"/>
  <c r="K45" i="5"/>
  <c r="K42" i="5"/>
  <c r="Q51" i="4"/>
  <c r="Q50" i="4"/>
  <c r="Q47" i="4"/>
  <c r="Q44" i="4"/>
  <c r="N51" i="4"/>
  <c r="N50" i="4"/>
  <c r="N47" i="4"/>
  <c r="N44" i="4"/>
  <c r="K51" i="4"/>
  <c r="K48" i="4"/>
  <c r="K45" i="4"/>
  <c r="K42" i="4"/>
  <c r="Q51" i="3"/>
  <c r="Q50" i="3"/>
  <c r="Q47" i="3"/>
  <c r="Q44" i="3"/>
  <c r="N51" i="3"/>
  <c r="N50" i="3"/>
  <c r="N47" i="3"/>
  <c r="N44" i="3"/>
  <c r="K51" i="3"/>
  <c r="K48" i="3"/>
  <c r="K45" i="3"/>
  <c r="K42" i="3"/>
  <c r="Q51" i="1"/>
  <c r="Q50" i="1"/>
  <c r="Q47" i="1"/>
  <c r="Q44" i="1"/>
  <c r="N51" i="1"/>
  <c r="N50" i="1"/>
  <c r="N47" i="1"/>
  <c r="N44" i="1"/>
  <c r="K45" i="1"/>
  <c r="K42" i="1"/>
  <c r="K51" i="1"/>
  <c r="K48" i="1"/>
  <c r="K42" i="8" l="1"/>
  <c r="S51" i="7"/>
  <c r="P50" i="3"/>
  <c r="N51" i="2"/>
  <c r="T87" i="9" l="1"/>
  <c r="T86" i="9"/>
  <c r="S87" i="9"/>
  <c r="S86" i="9"/>
  <c r="S85" i="9"/>
  <c r="T84" i="9"/>
  <c r="T83" i="9"/>
  <c r="S84" i="9"/>
  <c r="S83" i="9"/>
  <c r="Q87" i="9"/>
  <c r="Q86" i="9"/>
  <c r="Q84" i="9"/>
  <c r="Q83" i="9"/>
  <c r="O87" i="9"/>
  <c r="P87" i="9"/>
  <c r="O86" i="9"/>
  <c r="P86" i="9"/>
  <c r="O85" i="9"/>
  <c r="O84" i="9"/>
  <c r="P84" i="9"/>
  <c r="O83" i="9"/>
  <c r="P83" i="9"/>
  <c r="N87" i="9"/>
  <c r="N86" i="9"/>
  <c r="N84" i="9"/>
  <c r="N83" i="9"/>
  <c r="M87" i="9"/>
  <c r="M86" i="9"/>
  <c r="M84" i="9"/>
  <c r="M82" i="9"/>
  <c r="L87" i="9"/>
  <c r="L86" i="9"/>
  <c r="L84" i="9"/>
  <c r="L82" i="9"/>
  <c r="K87" i="9"/>
  <c r="K86" i="9"/>
  <c r="K84" i="9"/>
  <c r="K81" i="9"/>
  <c r="S65" i="9"/>
  <c r="S66" i="9" s="1"/>
  <c r="O65" i="9"/>
  <c r="P65" i="9"/>
  <c r="Q65" i="9"/>
  <c r="R65" i="9"/>
  <c r="R66" i="9" s="1"/>
  <c r="N65" i="9"/>
  <c r="N66" i="9" s="1"/>
  <c r="L65" i="9"/>
  <c r="M65" i="9"/>
  <c r="K65" i="9"/>
  <c r="S51" i="9"/>
  <c r="S50" i="9"/>
  <c r="S47" i="9"/>
  <c r="S44" i="9"/>
  <c r="R41" i="9"/>
  <c r="Q51" i="9"/>
  <c r="Q50" i="9"/>
  <c r="Q47" i="9"/>
  <c r="Q44" i="9"/>
  <c r="P51" i="9"/>
  <c r="P50" i="9"/>
  <c r="P47" i="9"/>
  <c r="P44" i="9"/>
  <c r="O41" i="9"/>
  <c r="O52" i="9" s="1"/>
  <c r="N51" i="9"/>
  <c r="N50" i="9"/>
  <c r="N47" i="9"/>
  <c r="N44" i="9"/>
  <c r="M51" i="9"/>
  <c r="M49" i="9"/>
  <c r="M46" i="9"/>
  <c r="M43" i="9"/>
  <c r="L40" i="9"/>
  <c r="K51" i="9"/>
  <c r="K48" i="9"/>
  <c r="U48" i="9" s="1"/>
  <c r="K45" i="9"/>
  <c r="K42" i="9"/>
  <c r="Q88" i="9"/>
  <c r="U85" i="9"/>
  <c r="T88" i="9"/>
  <c r="P88" i="9"/>
  <c r="O88" i="9"/>
  <c r="M88" i="9"/>
  <c r="L88" i="9"/>
  <c r="O66" i="9"/>
  <c r="O67" i="9" s="1"/>
  <c r="K66" i="9"/>
  <c r="T65" i="9"/>
  <c r="Q66" i="9"/>
  <c r="Q67" i="9" s="1"/>
  <c r="M66" i="9"/>
  <c r="M67" i="9" s="1"/>
  <c r="T51" i="9"/>
  <c r="T50" i="9"/>
  <c r="U49" i="9"/>
  <c r="U46" i="9"/>
  <c r="U45" i="9"/>
  <c r="T44" i="9"/>
  <c r="S52" i="9"/>
  <c r="U44" i="9"/>
  <c r="U43" i="9"/>
  <c r="U41" i="9"/>
  <c r="R52" i="9"/>
  <c r="L52" i="9"/>
  <c r="T87" i="8"/>
  <c r="S87" i="8"/>
  <c r="T86" i="8"/>
  <c r="S86" i="8"/>
  <c r="S85" i="8"/>
  <c r="T84" i="8"/>
  <c r="S84" i="8"/>
  <c r="T83" i="8"/>
  <c r="S83" i="8"/>
  <c r="Q87" i="8"/>
  <c r="Q86" i="8"/>
  <c r="Q84" i="8"/>
  <c r="Q83" i="8"/>
  <c r="O87" i="8"/>
  <c r="P87" i="8"/>
  <c r="N87" i="8"/>
  <c r="N88" i="8" s="1"/>
  <c r="O86" i="8"/>
  <c r="P86" i="8"/>
  <c r="O85" i="8"/>
  <c r="O84" i="8"/>
  <c r="P84" i="8"/>
  <c r="O83" i="8"/>
  <c r="P83" i="8"/>
  <c r="N86" i="8"/>
  <c r="N84" i="8"/>
  <c r="N83" i="8"/>
  <c r="L87" i="8"/>
  <c r="M87" i="8"/>
  <c r="M86" i="8"/>
  <c r="L86" i="8"/>
  <c r="L84" i="8"/>
  <c r="M84" i="8"/>
  <c r="M82" i="8"/>
  <c r="M88" i="8" s="1"/>
  <c r="L82" i="8"/>
  <c r="K87" i="8"/>
  <c r="K86" i="8"/>
  <c r="K84" i="8"/>
  <c r="K81" i="8"/>
  <c r="S65" i="8"/>
  <c r="O65" i="8"/>
  <c r="P65" i="8"/>
  <c r="Q65" i="8"/>
  <c r="R65" i="8"/>
  <c r="R66" i="8" s="1"/>
  <c r="R67" i="8" s="1"/>
  <c r="N65" i="8"/>
  <c r="N66" i="8" s="1"/>
  <c r="N67" i="8" s="1"/>
  <c r="L65" i="8"/>
  <c r="M65" i="8"/>
  <c r="K65" i="8"/>
  <c r="K66" i="8" s="1"/>
  <c r="S51" i="8"/>
  <c r="S50" i="8"/>
  <c r="U50" i="8" s="1"/>
  <c r="S47" i="8"/>
  <c r="S44" i="8"/>
  <c r="R41" i="8"/>
  <c r="R52" i="8" s="1"/>
  <c r="Q51" i="8"/>
  <c r="Q50" i="8"/>
  <c r="Q47" i="8"/>
  <c r="U47" i="8" s="1"/>
  <c r="Q44" i="8"/>
  <c r="P51" i="8"/>
  <c r="P50" i="8"/>
  <c r="P47" i="8"/>
  <c r="P44" i="8"/>
  <c r="O41" i="8"/>
  <c r="N51" i="8"/>
  <c r="N50" i="8"/>
  <c r="N47" i="8"/>
  <c r="N44" i="8"/>
  <c r="M51" i="8"/>
  <c r="M49" i="8"/>
  <c r="M46" i="8"/>
  <c r="M43" i="8"/>
  <c r="U43" i="8" s="1"/>
  <c r="L40" i="8"/>
  <c r="U40" i="8" s="1"/>
  <c r="K51" i="8"/>
  <c r="K48" i="8"/>
  <c r="U48" i="8" s="1"/>
  <c r="K45" i="8"/>
  <c r="U45" i="8" s="1"/>
  <c r="U85" i="8"/>
  <c r="T88" i="8"/>
  <c r="P88" i="8"/>
  <c r="O88" i="8"/>
  <c r="U82" i="8"/>
  <c r="L88" i="8"/>
  <c r="K88" i="8"/>
  <c r="P66" i="8"/>
  <c r="L66" i="8"/>
  <c r="L67" i="8" s="1"/>
  <c r="T65" i="8"/>
  <c r="S66" i="8"/>
  <c r="P67" i="8"/>
  <c r="O66" i="8"/>
  <c r="T51" i="8"/>
  <c r="U51" i="8"/>
  <c r="T50" i="8"/>
  <c r="U49" i="8"/>
  <c r="U46" i="8"/>
  <c r="T44" i="8"/>
  <c r="N52" i="8"/>
  <c r="U41" i="8"/>
  <c r="O52" i="8"/>
  <c r="T87" i="7"/>
  <c r="T86" i="7"/>
  <c r="T84" i="7"/>
  <c r="T83" i="7"/>
  <c r="S87" i="7"/>
  <c r="S86" i="7"/>
  <c r="S85" i="7"/>
  <c r="S84" i="7"/>
  <c r="S83" i="7"/>
  <c r="Q87" i="7"/>
  <c r="Q86" i="7"/>
  <c r="Q84" i="7"/>
  <c r="Q83" i="7"/>
  <c r="P87" i="7"/>
  <c r="P88" i="7" s="1"/>
  <c r="P86" i="7"/>
  <c r="P84" i="7"/>
  <c r="P83" i="7"/>
  <c r="O87" i="7"/>
  <c r="O86" i="7"/>
  <c r="O85" i="7"/>
  <c r="U85" i="7" s="1"/>
  <c r="O84" i="7"/>
  <c r="O83" i="7"/>
  <c r="N87" i="7"/>
  <c r="N86" i="7"/>
  <c r="N84" i="7"/>
  <c r="N83" i="7"/>
  <c r="M87" i="7"/>
  <c r="M86" i="7"/>
  <c r="M84" i="7"/>
  <c r="M82" i="7"/>
  <c r="L87" i="7"/>
  <c r="L86" i="7"/>
  <c r="L84" i="7"/>
  <c r="L82" i="7"/>
  <c r="K87" i="7"/>
  <c r="K86" i="7"/>
  <c r="K84" i="7"/>
  <c r="K81" i="7"/>
  <c r="S65" i="7"/>
  <c r="S66" i="7" s="1"/>
  <c r="S67" i="7" s="1"/>
  <c r="O65" i="7"/>
  <c r="P65" i="7"/>
  <c r="Q65" i="7"/>
  <c r="R65" i="7"/>
  <c r="N65" i="7"/>
  <c r="L65" i="7"/>
  <c r="M65" i="7"/>
  <c r="K65" i="7"/>
  <c r="S50" i="7"/>
  <c r="S47" i="7"/>
  <c r="S44" i="7"/>
  <c r="R41" i="7"/>
  <c r="Q51" i="7"/>
  <c r="Q50" i="7"/>
  <c r="Q47" i="7"/>
  <c r="Q44" i="7"/>
  <c r="P51" i="7"/>
  <c r="P50" i="7"/>
  <c r="P47" i="7"/>
  <c r="P44" i="7"/>
  <c r="O41" i="7"/>
  <c r="N51" i="7"/>
  <c r="N50" i="7"/>
  <c r="N47" i="7"/>
  <c r="N44" i="7"/>
  <c r="M51" i="7"/>
  <c r="M49" i="7"/>
  <c r="M46" i="7"/>
  <c r="M43" i="7"/>
  <c r="L40" i="7"/>
  <c r="L52" i="7" s="1"/>
  <c r="K51" i="7"/>
  <c r="K52" i="7" s="1"/>
  <c r="K48" i="7"/>
  <c r="U48" i="7" s="1"/>
  <c r="K45" i="7"/>
  <c r="K42" i="7"/>
  <c r="O66" i="7"/>
  <c r="O67" i="7" s="1"/>
  <c r="T65" i="7"/>
  <c r="R66" i="7"/>
  <c r="N66" i="7"/>
  <c r="T51" i="7"/>
  <c r="T50" i="7"/>
  <c r="U50" i="7"/>
  <c r="U49" i="7"/>
  <c r="U46" i="7"/>
  <c r="U45" i="7"/>
  <c r="T44" i="7"/>
  <c r="S52" i="7"/>
  <c r="P52" i="7"/>
  <c r="U44" i="7"/>
  <c r="U43" i="7"/>
  <c r="U41" i="7"/>
  <c r="R52" i="7"/>
  <c r="O52" i="7"/>
  <c r="K86" i="6"/>
  <c r="K81" i="6"/>
  <c r="L40" i="6"/>
  <c r="U48" i="6"/>
  <c r="T87" i="6"/>
  <c r="S87" i="6"/>
  <c r="Q87" i="6"/>
  <c r="P87" i="6"/>
  <c r="O87" i="6"/>
  <c r="N87" i="6"/>
  <c r="M87" i="6"/>
  <c r="L87" i="6"/>
  <c r="U87" i="6" s="1"/>
  <c r="K87" i="6"/>
  <c r="T86" i="6"/>
  <c r="S86" i="6"/>
  <c r="S88" i="6" s="1"/>
  <c r="Q86" i="6"/>
  <c r="P86" i="6"/>
  <c r="O86" i="6"/>
  <c r="N86" i="6"/>
  <c r="N88" i="6" s="1"/>
  <c r="M86" i="6"/>
  <c r="L86" i="6"/>
  <c r="U86" i="6"/>
  <c r="U85" i="6"/>
  <c r="S85" i="6"/>
  <c r="O85" i="6"/>
  <c r="T84" i="6"/>
  <c r="S84" i="6"/>
  <c r="Q84" i="6"/>
  <c r="P84" i="6"/>
  <c r="O84" i="6"/>
  <c r="N84" i="6"/>
  <c r="M84" i="6"/>
  <c r="L84" i="6"/>
  <c r="K84" i="6"/>
  <c r="U84" i="6" s="1"/>
  <c r="T83" i="6"/>
  <c r="T88" i="6" s="1"/>
  <c r="S83" i="6"/>
  <c r="Q83" i="6"/>
  <c r="Q88" i="6" s="1"/>
  <c r="P83" i="6"/>
  <c r="P88" i="6" s="1"/>
  <c r="O83" i="6"/>
  <c r="O88" i="6" s="1"/>
  <c r="N83" i="6"/>
  <c r="U83" i="6" s="1"/>
  <c r="U82" i="6"/>
  <c r="M82" i="6"/>
  <c r="M88" i="6" s="1"/>
  <c r="L82" i="6"/>
  <c r="L88" i="6" s="1"/>
  <c r="P66" i="6"/>
  <c r="L66" i="6"/>
  <c r="T65" i="6"/>
  <c r="S65" i="6"/>
  <c r="S66" i="6" s="1"/>
  <c r="R65" i="6"/>
  <c r="R66" i="6" s="1"/>
  <c r="R67" i="6" s="1"/>
  <c r="Q65" i="6"/>
  <c r="P65" i="6"/>
  <c r="P67" i="6" s="1"/>
  <c r="O65" i="6"/>
  <c r="O66" i="6" s="1"/>
  <c r="N65" i="6"/>
  <c r="N66" i="6" s="1"/>
  <c r="N67" i="6" s="1"/>
  <c r="M65" i="6"/>
  <c r="L65" i="6"/>
  <c r="L67" i="6" s="1"/>
  <c r="K65" i="6"/>
  <c r="K66" i="6" s="1"/>
  <c r="R52" i="6"/>
  <c r="R53" i="6" s="1"/>
  <c r="T51" i="6"/>
  <c r="S51" i="6"/>
  <c r="P51" i="6"/>
  <c r="U51" i="6" s="1"/>
  <c r="M51" i="6"/>
  <c r="T50" i="6"/>
  <c r="S50" i="6"/>
  <c r="P50" i="6"/>
  <c r="U50" i="6" s="1"/>
  <c r="M49" i="6"/>
  <c r="U49" i="6" s="1"/>
  <c r="S47" i="6"/>
  <c r="P47" i="6"/>
  <c r="U47" i="6"/>
  <c r="M46" i="6"/>
  <c r="U46" i="6" s="1"/>
  <c r="U45" i="6"/>
  <c r="T44" i="6"/>
  <c r="S44" i="6"/>
  <c r="S52" i="6" s="1"/>
  <c r="Q52" i="6"/>
  <c r="P44" i="6"/>
  <c r="P52" i="6" s="1"/>
  <c r="N52" i="6"/>
  <c r="M43" i="6"/>
  <c r="M52" i="6" s="1"/>
  <c r="R41" i="6"/>
  <c r="O41" i="6"/>
  <c r="U41" i="6" s="1"/>
  <c r="U40" i="6"/>
  <c r="L52" i="6"/>
  <c r="S88" i="9" l="1"/>
  <c r="S89" i="9" s="1"/>
  <c r="S90" i="9" s="1"/>
  <c r="U87" i="9"/>
  <c r="U86" i="9"/>
  <c r="U84" i="9"/>
  <c r="N88" i="9"/>
  <c r="K88" i="9"/>
  <c r="S67" i="9"/>
  <c r="U65" i="9"/>
  <c r="U51" i="9"/>
  <c r="U50" i="9"/>
  <c r="Q52" i="9"/>
  <c r="Q53" i="9" s="1"/>
  <c r="P52" i="9"/>
  <c r="U47" i="9"/>
  <c r="M52" i="9"/>
  <c r="K52" i="9"/>
  <c r="K53" i="9" s="1"/>
  <c r="K54" i="9" s="1"/>
  <c r="U42" i="9"/>
  <c r="M89" i="9"/>
  <c r="M90" i="9" s="1"/>
  <c r="O53" i="9"/>
  <c r="O54" i="9" s="1"/>
  <c r="P53" i="9"/>
  <c r="P54" i="9" s="1"/>
  <c r="U66" i="9"/>
  <c r="U67" i="9" s="1"/>
  <c r="S69" i="9" s="1"/>
  <c r="N89" i="9"/>
  <c r="N90" i="9" s="1"/>
  <c r="L53" i="9"/>
  <c r="L54" i="9" s="1"/>
  <c r="Q89" i="9"/>
  <c r="Q90" i="9" s="1"/>
  <c r="R53" i="9"/>
  <c r="R54" i="9" s="1"/>
  <c r="K89" i="9"/>
  <c r="K90" i="9" s="1"/>
  <c r="O89" i="9"/>
  <c r="O90" i="9" s="1"/>
  <c r="T89" i="9"/>
  <c r="T90" i="9"/>
  <c r="S53" i="9"/>
  <c r="S54" i="9" s="1"/>
  <c r="L89" i="9"/>
  <c r="L90" i="9" s="1"/>
  <c r="P89" i="9"/>
  <c r="P90" i="9" s="1"/>
  <c r="Q54" i="9"/>
  <c r="U83" i="9"/>
  <c r="U40" i="9"/>
  <c r="U52" i="9" s="1"/>
  <c r="N52" i="9"/>
  <c r="L66" i="9"/>
  <c r="L67" i="9" s="1"/>
  <c r="P66" i="9"/>
  <c r="P67" i="9" s="1"/>
  <c r="N67" i="9"/>
  <c r="R67" i="9"/>
  <c r="U82" i="9"/>
  <c r="M53" i="9"/>
  <c r="M54" i="9" s="1"/>
  <c r="K67" i="9"/>
  <c r="U81" i="9"/>
  <c r="S88" i="8"/>
  <c r="U83" i="8"/>
  <c r="U86" i="8"/>
  <c r="Q88" i="8"/>
  <c r="Q89" i="8" s="1"/>
  <c r="Q90" i="8" s="1"/>
  <c r="U84" i="8"/>
  <c r="U87" i="8"/>
  <c r="S52" i="8"/>
  <c r="Q52" i="8"/>
  <c r="P52" i="8"/>
  <c r="M52" i="8"/>
  <c r="L52" i="8"/>
  <c r="K52" i="8"/>
  <c r="O53" i="8"/>
  <c r="O54" i="8" s="1"/>
  <c r="M53" i="8"/>
  <c r="M54" i="8" s="1"/>
  <c r="Q53" i="8"/>
  <c r="Q54" i="8" s="1"/>
  <c r="L89" i="8"/>
  <c r="L90" i="8" s="1"/>
  <c r="O89" i="8"/>
  <c r="O90" i="8" s="1"/>
  <c r="T89" i="8"/>
  <c r="T90" i="8" s="1"/>
  <c r="N89" i="8"/>
  <c r="N90" i="8" s="1"/>
  <c r="S89" i="8"/>
  <c r="S90" i="8" s="1"/>
  <c r="P53" i="8"/>
  <c r="P54" i="8" s="1"/>
  <c r="S53" i="8"/>
  <c r="S54" i="8" s="1"/>
  <c r="M89" i="8"/>
  <c r="M90" i="8" s="1"/>
  <c r="P89" i="8"/>
  <c r="P90" i="8" s="1"/>
  <c r="K53" i="8"/>
  <c r="K54" i="8" s="1"/>
  <c r="K89" i="8"/>
  <c r="K90" i="8" s="1"/>
  <c r="L53" i="8"/>
  <c r="L54" i="8" s="1"/>
  <c r="N53" i="8"/>
  <c r="N54" i="8" s="1"/>
  <c r="U42" i="8"/>
  <c r="U44" i="8"/>
  <c r="M66" i="8"/>
  <c r="M67" i="8" s="1"/>
  <c r="Q66" i="8"/>
  <c r="Q67" i="8" s="1"/>
  <c r="K67" i="8"/>
  <c r="O67" i="8"/>
  <c r="S67" i="8"/>
  <c r="U81" i="8"/>
  <c r="R53" i="8"/>
  <c r="R54" i="8" s="1"/>
  <c r="U65" i="8"/>
  <c r="T88" i="7"/>
  <c r="U87" i="7"/>
  <c r="S88" i="7"/>
  <c r="S89" i="7" s="1"/>
  <c r="S90" i="7" s="1"/>
  <c r="Q88" i="7"/>
  <c r="U84" i="7"/>
  <c r="N88" i="7"/>
  <c r="U83" i="7"/>
  <c r="M88" i="7"/>
  <c r="M89" i="7" s="1"/>
  <c r="M90" i="7" s="1"/>
  <c r="L88" i="7"/>
  <c r="L89" i="7" s="1"/>
  <c r="L90" i="7" s="1"/>
  <c r="U86" i="7"/>
  <c r="K88" i="7"/>
  <c r="K89" i="7" s="1"/>
  <c r="K90" i="7" s="1"/>
  <c r="K66" i="7"/>
  <c r="K67" i="7" s="1"/>
  <c r="Q52" i="7"/>
  <c r="U47" i="7"/>
  <c r="M52" i="7"/>
  <c r="U51" i="7"/>
  <c r="O53" i="7"/>
  <c r="O54" i="7" s="1"/>
  <c r="S53" i="7"/>
  <c r="S54" i="7" s="1"/>
  <c r="P89" i="7"/>
  <c r="P90" i="7" s="1"/>
  <c r="Q89" i="7"/>
  <c r="Q90" i="7" s="1"/>
  <c r="T89" i="7"/>
  <c r="T90" i="7" s="1"/>
  <c r="R53" i="7"/>
  <c r="R54" i="7" s="1"/>
  <c r="L53" i="7"/>
  <c r="L54" i="7" s="1"/>
  <c r="K53" i="7"/>
  <c r="K54" i="7" s="1"/>
  <c r="P53" i="7"/>
  <c r="P54" i="7" s="1"/>
  <c r="N89" i="7"/>
  <c r="N90" i="7" s="1"/>
  <c r="U40" i="7"/>
  <c r="N52" i="7"/>
  <c r="L66" i="7"/>
  <c r="L67" i="7" s="1"/>
  <c r="P66" i="7"/>
  <c r="P67" i="7" s="1"/>
  <c r="N67" i="7"/>
  <c r="R67" i="7"/>
  <c r="U82" i="7"/>
  <c r="U42" i="7"/>
  <c r="M53" i="7"/>
  <c r="M54" i="7" s="1"/>
  <c r="Q53" i="7"/>
  <c r="Q54" i="7" s="1"/>
  <c r="M66" i="7"/>
  <c r="M67" i="7" s="1"/>
  <c r="Q66" i="7"/>
  <c r="Q67" i="7" s="1"/>
  <c r="U81" i="7"/>
  <c r="O88" i="7"/>
  <c r="U65" i="7"/>
  <c r="K88" i="6"/>
  <c r="K52" i="6"/>
  <c r="K53" i="6" s="1"/>
  <c r="K54" i="6" s="1"/>
  <c r="P53" i="6"/>
  <c r="P54" i="6" s="1"/>
  <c r="M89" i="6"/>
  <c r="M90" i="6" s="1"/>
  <c r="P89" i="6"/>
  <c r="P90" i="6" s="1"/>
  <c r="L53" i="6"/>
  <c r="L54" i="6" s="1"/>
  <c r="Q53" i="6"/>
  <c r="Q54" i="6" s="1"/>
  <c r="Q89" i="6"/>
  <c r="Q90" i="6" s="1"/>
  <c r="M53" i="6"/>
  <c r="M54" i="6" s="1"/>
  <c r="S53" i="6"/>
  <c r="S54" i="6" s="1"/>
  <c r="K89" i="6"/>
  <c r="K90" i="6" s="1"/>
  <c r="N53" i="6"/>
  <c r="N54" i="6" s="1"/>
  <c r="L89" i="6"/>
  <c r="L90" i="6" s="1"/>
  <c r="O89" i="6"/>
  <c r="O90" i="6" s="1"/>
  <c r="T89" i="6"/>
  <c r="T90" i="6" s="1"/>
  <c r="N90" i="6"/>
  <c r="N89" i="6"/>
  <c r="S89" i="6"/>
  <c r="S90" i="6" s="1"/>
  <c r="U42" i="6"/>
  <c r="U44" i="6"/>
  <c r="O52" i="6"/>
  <c r="M66" i="6"/>
  <c r="M67" i="6" s="1"/>
  <c r="Q66" i="6"/>
  <c r="Q67" i="6" s="1"/>
  <c r="K67" i="6"/>
  <c r="O67" i="6"/>
  <c r="S67" i="6"/>
  <c r="U81" i="6"/>
  <c r="U88" i="6" s="1"/>
  <c r="R54" i="6"/>
  <c r="U65" i="6"/>
  <c r="U43" i="6"/>
  <c r="T83" i="5"/>
  <c r="T84" i="5"/>
  <c r="T86" i="5"/>
  <c r="T87" i="5"/>
  <c r="S87" i="5"/>
  <c r="S86" i="5"/>
  <c r="S85" i="5"/>
  <c r="U85" i="5" s="1"/>
  <c r="S84" i="5"/>
  <c r="S83" i="5"/>
  <c r="Q86" i="5"/>
  <c r="Q83" i="5"/>
  <c r="Q84" i="5"/>
  <c r="Q87" i="5"/>
  <c r="P87" i="5"/>
  <c r="P86" i="5"/>
  <c r="P84" i="5"/>
  <c r="P83" i="5"/>
  <c r="O87" i="5"/>
  <c r="O86" i="5"/>
  <c r="O85" i="5"/>
  <c r="O84" i="5"/>
  <c r="O83" i="5"/>
  <c r="N87" i="5"/>
  <c r="N86" i="5"/>
  <c r="N84" i="5"/>
  <c r="N83" i="5"/>
  <c r="M87" i="5"/>
  <c r="M88" i="5" s="1"/>
  <c r="M86" i="5"/>
  <c r="M84" i="5"/>
  <c r="M82" i="5"/>
  <c r="L87" i="5"/>
  <c r="L86" i="5"/>
  <c r="L84" i="5"/>
  <c r="L82" i="5"/>
  <c r="U82" i="5" s="1"/>
  <c r="K87" i="5"/>
  <c r="K86" i="5"/>
  <c r="K84" i="5"/>
  <c r="K81" i="5"/>
  <c r="S65" i="5"/>
  <c r="O65" i="5"/>
  <c r="P65" i="5"/>
  <c r="Q65" i="5"/>
  <c r="R65" i="5"/>
  <c r="R66" i="5" s="1"/>
  <c r="R67" i="5" s="1"/>
  <c r="N65" i="5"/>
  <c r="N66" i="5" s="1"/>
  <c r="N67" i="5" s="1"/>
  <c r="L65" i="5"/>
  <c r="M65" i="5"/>
  <c r="K65" i="5"/>
  <c r="S51" i="5"/>
  <c r="S50" i="5"/>
  <c r="S47" i="5"/>
  <c r="S44" i="5"/>
  <c r="P51" i="5"/>
  <c r="P50" i="5"/>
  <c r="P47" i="5"/>
  <c r="P44" i="5"/>
  <c r="M51" i="5"/>
  <c r="M49" i="5"/>
  <c r="M46" i="5"/>
  <c r="M43" i="5"/>
  <c r="U48" i="5"/>
  <c r="N88" i="5"/>
  <c r="U84" i="5"/>
  <c r="T88" i="5"/>
  <c r="L88" i="5"/>
  <c r="P66" i="5"/>
  <c r="P67" i="5" s="1"/>
  <c r="L66" i="5"/>
  <c r="T65" i="5"/>
  <c r="S66" i="5"/>
  <c r="O66" i="5"/>
  <c r="L67" i="5"/>
  <c r="K66" i="5"/>
  <c r="R52" i="5"/>
  <c r="R53" i="5" s="1"/>
  <c r="T51" i="5"/>
  <c r="U51" i="5"/>
  <c r="T50" i="5"/>
  <c r="U50" i="5"/>
  <c r="U49" i="5"/>
  <c r="U47" i="5"/>
  <c r="U46" i="5"/>
  <c r="U45" i="5"/>
  <c r="T44" i="5"/>
  <c r="Q52" i="5"/>
  <c r="M52" i="5"/>
  <c r="R41" i="5"/>
  <c r="O41" i="5"/>
  <c r="U41" i="5" s="1"/>
  <c r="U40" i="5"/>
  <c r="L40" i="5"/>
  <c r="L52" i="5" s="1"/>
  <c r="T87" i="4"/>
  <c r="S87" i="4"/>
  <c r="Q87" i="4"/>
  <c r="P87" i="4"/>
  <c r="O87" i="4"/>
  <c r="N87" i="4"/>
  <c r="M87" i="4"/>
  <c r="L87" i="4"/>
  <c r="U87" i="4" s="1"/>
  <c r="K87" i="4"/>
  <c r="T86" i="4"/>
  <c r="S86" i="4"/>
  <c r="S88" i="4" s="1"/>
  <c r="Q86" i="4"/>
  <c r="P86" i="4"/>
  <c r="O86" i="4"/>
  <c r="N86" i="4"/>
  <c r="N88" i="4" s="1"/>
  <c r="M86" i="4"/>
  <c r="L86" i="4"/>
  <c r="U86" i="4" s="1"/>
  <c r="K86" i="4"/>
  <c r="U85" i="4"/>
  <c r="S85" i="4"/>
  <c r="O85" i="4"/>
  <c r="T84" i="4"/>
  <c r="S84" i="4"/>
  <c r="Q84" i="4"/>
  <c r="P84" i="4"/>
  <c r="O84" i="4"/>
  <c r="N84" i="4"/>
  <c r="M84" i="4"/>
  <c r="L84" i="4"/>
  <c r="K84" i="4"/>
  <c r="U84" i="4" s="1"/>
  <c r="T83" i="4"/>
  <c r="T88" i="4" s="1"/>
  <c r="S83" i="4"/>
  <c r="Q83" i="4"/>
  <c r="Q88" i="4" s="1"/>
  <c r="P83" i="4"/>
  <c r="P88" i="4" s="1"/>
  <c r="O83" i="4"/>
  <c r="O88" i="4" s="1"/>
  <c r="N83" i="4"/>
  <c r="U83" i="4" s="1"/>
  <c r="U82" i="4"/>
  <c r="M82" i="4"/>
  <c r="M88" i="4" s="1"/>
  <c r="L82" i="4"/>
  <c r="L88" i="4" s="1"/>
  <c r="K81" i="4"/>
  <c r="K88" i="4" s="1"/>
  <c r="R67" i="4"/>
  <c r="N67" i="4"/>
  <c r="R66" i="4"/>
  <c r="P66" i="4"/>
  <c r="N66" i="4"/>
  <c r="L66" i="4"/>
  <c r="T65" i="4"/>
  <c r="S65" i="4"/>
  <c r="S66" i="4" s="1"/>
  <c r="R65" i="4"/>
  <c r="Q65" i="4"/>
  <c r="P65" i="4"/>
  <c r="P67" i="4" s="1"/>
  <c r="O65" i="4"/>
  <c r="O66" i="4" s="1"/>
  <c r="N65" i="4"/>
  <c r="M65" i="4"/>
  <c r="L65" i="4"/>
  <c r="L67" i="4" s="1"/>
  <c r="K65" i="4"/>
  <c r="K66" i="4" s="1"/>
  <c r="L53" i="4"/>
  <c r="R52" i="4"/>
  <c r="R53" i="4" s="1"/>
  <c r="L52" i="4"/>
  <c r="L54" i="4" s="1"/>
  <c r="U51" i="4"/>
  <c r="T51" i="4"/>
  <c r="S51" i="4"/>
  <c r="P51" i="4"/>
  <c r="M51" i="4"/>
  <c r="T50" i="4"/>
  <c r="S50" i="4"/>
  <c r="P50" i="4"/>
  <c r="U50" i="4" s="1"/>
  <c r="U49" i="4"/>
  <c r="M49" i="4"/>
  <c r="U48" i="4"/>
  <c r="S47" i="4"/>
  <c r="P47" i="4"/>
  <c r="U47" i="4"/>
  <c r="M46" i="4"/>
  <c r="U46" i="4" s="1"/>
  <c r="U45" i="4"/>
  <c r="T44" i="4"/>
  <c r="S44" i="4"/>
  <c r="S52" i="4" s="1"/>
  <c r="Q52" i="4"/>
  <c r="P44" i="4"/>
  <c r="N52" i="4"/>
  <c r="M43" i="4"/>
  <c r="M52" i="4" s="1"/>
  <c r="K52" i="4"/>
  <c r="R41" i="4"/>
  <c r="O41" i="4"/>
  <c r="U41" i="4" s="1"/>
  <c r="U40" i="4"/>
  <c r="L40" i="4"/>
  <c r="T87" i="3"/>
  <c r="T86" i="3"/>
  <c r="S86" i="3"/>
  <c r="T84" i="3"/>
  <c r="T83" i="3"/>
  <c r="S87" i="3"/>
  <c r="S85" i="3"/>
  <c r="U85" i="3" s="1"/>
  <c r="S84" i="3"/>
  <c r="S83" i="3"/>
  <c r="Q87" i="3"/>
  <c r="Q86" i="3"/>
  <c r="Q84" i="3"/>
  <c r="Q83" i="3"/>
  <c r="P87" i="3"/>
  <c r="P86" i="3"/>
  <c r="P84" i="3"/>
  <c r="P83" i="3"/>
  <c r="O87" i="3"/>
  <c r="O86" i="3"/>
  <c r="O85" i="3"/>
  <c r="O84" i="3"/>
  <c r="O83" i="3"/>
  <c r="N87" i="3"/>
  <c r="N86" i="3"/>
  <c r="N84" i="3"/>
  <c r="N83" i="3"/>
  <c r="M87" i="3"/>
  <c r="M86" i="3"/>
  <c r="M84" i="3"/>
  <c r="M82" i="3"/>
  <c r="L87" i="3"/>
  <c r="L86" i="3"/>
  <c r="L84" i="3"/>
  <c r="L82" i="3"/>
  <c r="K87" i="3"/>
  <c r="K86" i="3"/>
  <c r="K84" i="3"/>
  <c r="K81" i="3"/>
  <c r="S65" i="3"/>
  <c r="O65" i="3"/>
  <c r="P65" i="3"/>
  <c r="P66" i="3" s="1"/>
  <c r="P67" i="3" s="1"/>
  <c r="Q65" i="3"/>
  <c r="R65" i="3"/>
  <c r="N65" i="3"/>
  <c r="M65" i="3"/>
  <c r="M66" i="3" s="1"/>
  <c r="M67" i="3" s="1"/>
  <c r="L65" i="3"/>
  <c r="L66" i="3" s="1"/>
  <c r="L67" i="3" s="1"/>
  <c r="K65" i="3"/>
  <c r="K66" i="3" s="1"/>
  <c r="S51" i="3"/>
  <c r="S50" i="3"/>
  <c r="S47" i="3"/>
  <c r="S44" i="3"/>
  <c r="P51" i="3"/>
  <c r="P47" i="3"/>
  <c r="P44" i="3"/>
  <c r="M51" i="3"/>
  <c r="M49" i="3"/>
  <c r="M46" i="3"/>
  <c r="M43" i="3"/>
  <c r="U43" i="3" s="1"/>
  <c r="S88" i="3"/>
  <c r="O88" i="3"/>
  <c r="T65" i="3"/>
  <c r="S66" i="3"/>
  <c r="R66" i="3"/>
  <c r="Q66" i="3"/>
  <c r="Q67" i="3" s="1"/>
  <c r="O66" i="3"/>
  <c r="N66" i="3"/>
  <c r="T51" i="3"/>
  <c r="T50" i="3"/>
  <c r="U49" i="3"/>
  <c r="U48" i="3"/>
  <c r="U47" i="3"/>
  <c r="U46" i="3"/>
  <c r="U45" i="3"/>
  <c r="T44" i="3"/>
  <c r="Q52" i="3"/>
  <c r="K52" i="3"/>
  <c r="U41" i="3"/>
  <c r="R41" i="3"/>
  <c r="R52" i="3" s="1"/>
  <c r="O41" i="3"/>
  <c r="O52" i="3" s="1"/>
  <c r="L40" i="3"/>
  <c r="L52" i="3" s="1"/>
  <c r="T86" i="2"/>
  <c r="T83" i="2"/>
  <c r="S86" i="2"/>
  <c r="S83" i="2"/>
  <c r="Q86" i="2"/>
  <c r="Q83" i="2"/>
  <c r="P86" i="2"/>
  <c r="P83" i="2"/>
  <c r="O86" i="2"/>
  <c r="O83" i="2"/>
  <c r="O88" i="2" s="1"/>
  <c r="N86" i="2"/>
  <c r="N83" i="2"/>
  <c r="R65" i="2"/>
  <c r="Q65" i="2"/>
  <c r="Q66" i="2" s="1"/>
  <c r="Q67" i="2" s="1"/>
  <c r="O65" i="2"/>
  <c r="O66" i="2" s="1"/>
  <c r="O67" i="2" s="1"/>
  <c r="N65" i="2"/>
  <c r="N66" i="2" s="1"/>
  <c r="L65" i="2"/>
  <c r="K65" i="2"/>
  <c r="S51" i="2"/>
  <c r="S50" i="2"/>
  <c r="S47" i="2"/>
  <c r="S44" i="2"/>
  <c r="R41" i="2"/>
  <c r="R52" i="2" s="1"/>
  <c r="Q51" i="2"/>
  <c r="Q50" i="2"/>
  <c r="Q47" i="2"/>
  <c r="Q44" i="2"/>
  <c r="P51" i="2"/>
  <c r="P50" i="2"/>
  <c r="U50" i="2" s="1"/>
  <c r="P47" i="2"/>
  <c r="P44" i="2"/>
  <c r="O41" i="2"/>
  <c r="O52" i="2" s="1"/>
  <c r="N50" i="2"/>
  <c r="N47" i="2"/>
  <c r="N44" i="2"/>
  <c r="L40" i="2"/>
  <c r="L52" i="2" s="1"/>
  <c r="K51" i="2"/>
  <c r="K48" i="2"/>
  <c r="K45" i="2"/>
  <c r="U45" i="2" s="1"/>
  <c r="K42" i="2"/>
  <c r="T87" i="2"/>
  <c r="S87" i="2"/>
  <c r="Q87" i="2"/>
  <c r="P87" i="2"/>
  <c r="O87" i="2"/>
  <c r="N87" i="2"/>
  <c r="M87" i="2"/>
  <c r="L87" i="2"/>
  <c r="K87" i="2"/>
  <c r="U87" i="2" s="1"/>
  <c r="K86" i="2"/>
  <c r="U85" i="2"/>
  <c r="T84" i="2"/>
  <c r="S84" i="2"/>
  <c r="Q84" i="2"/>
  <c r="P84" i="2"/>
  <c r="O84" i="2"/>
  <c r="N84" i="2"/>
  <c r="M84" i="2"/>
  <c r="L84" i="2"/>
  <c r="K84" i="2"/>
  <c r="U84" i="2" s="1"/>
  <c r="T88" i="2"/>
  <c r="S88" i="2"/>
  <c r="N88" i="2"/>
  <c r="M88" i="2"/>
  <c r="L88" i="2"/>
  <c r="K81" i="2"/>
  <c r="K88" i="2" s="1"/>
  <c r="K66" i="2"/>
  <c r="T65" i="2"/>
  <c r="S65" i="2"/>
  <c r="S66" i="2" s="1"/>
  <c r="R66" i="2"/>
  <c r="P65" i="2"/>
  <c r="M65" i="2"/>
  <c r="M66" i="2" s="1"/>
  <c r="M67" i="2" s="1"/>
  <c r="M52" i="2"/>
  <c r="M53" i="2" s="1"/>
  <c r="T51" i="2"/>
  <c r="T50" i="2"/>
  <c r="U49" i="2"/>
  <c r="U48" i="2"/>
  <c r="U46" i="2"/>
  <c r="T44" i="2"/>
  <c r="U43" i="2"/>
  <c r="P86" i="1"/>
  <c r="O86" i="1"/>
  <c r="P83" i="1"/>
  <c r="O83" i="1"/>
  <c r="S67" i="2" l="1"/>
  <c r="U47" i="2"/>
  <c r="U52" i="6"/>
  <c r="U53" i="6" s="1"/>
  <c r="U54" i="6" s="1"/>
  <c r="U88" i="9"/>
  <c r="N53" i="9"/>
  <c r="N54" i="9" s="1"/>
  <c r="U53" i="9"/>
  <c r="U54" i="9" s="1"/>
  <c r="U88" i="8"/>
  <c r="U89" i="8" s="1"/>
  <c r="U90" i="8" s="1"/>
  <c r="U52" i="8"/>
  <c r="U53" i="8" s="1"/>
  <c r="U54" i="8" s="1"/>
  <c r="U66" i="8"/>
  <c r="U67" i="8" s="1"/>
  <c r="S69" i="8" s="1"/>
  <c r="O89" i="7"/>
  <c r="O90" i="7" s="1"/>
  <c r="N53" i="7"/>
  <c r="N54" i="7"/>
  <c r="U88" i="7"/>
  <c r="U52" i="7"/>
  <c r="U66" i="7"/>
  <c r="U67" i="7" s="1"/>
  <c r="S69" i="7" s="1"/>
  <c r="U66" i="6"/>
  <c r="U67" i="6"/>
  <c r="S69" i="6" s="1"/>
  <c r="O53" i="6"/>
  <c r="O54" i="6" s="1"/>
  <c r="U89" i="6"/>
  <c r="U90" i="6" s="1"/>
  <c r="S88" i="5"/>
  <c r="Q88" i="5"/>
  <c r="P88" i="5"/>
  <c r="P89" i="5" s="1"/>
  <c r="P90" i="5" s="1"/>
  <c r="U87" i="5"/>
  <c r="U86" i="5"/>
  <c r="O88" i="5"/>
  <c r="U83" i="5"/>
  <c r="K88" i="5"/>
  <c r="K89" i="5" s="1"/>
  <c r="K90" i="5" s="1"/>
  <c r="S52" i="5"/>
  <c r="P52" i="5"/>
  <c r="P53" i="5" s="1"/>
  <c r="P54" i="5" s="1"/>
  <c r="U44" i="5"/>
  <c r="K52" i="5"/>
  <c r="K53" i="5" s="1"/>
  <c r="K54" i="5" s="1"/>
  <c r="L89" i="5"/>
  <c r="L90" i="5" s="1"/>
  <c r="O89" i="5"/>
  <c r="O90" i="5" s="1"/>
  <c r="T89" i="5"/>
  <c r="T90" i="5" s="1"/>
  <c r="N89" i="5"/>
  <c r="N90" i="5" s="1"/>
  <c r="S89" i="5"/>
  <c r="S90" i="5" s="1"/>
  <c r="L53" i="5"/>
  <c r="L54" i="5" s="1"/>
  <c r="Q53" i="5"/>
  <c r="Q54" i="5" s="1"/>
  <c r="M89" i="5"/>
  <c r="M90" i="5" s="1"/>
  <c r="M54" i="5"/>
  <c r="M53" i="5"/>
  <c r="S53" i="5"/>
  <c r="S54" i="5" s="1"/>
  <c r="Q89" i="5"/>
  <c r="Q90" i="5" s="1"/>
  <c r="N52" i="5"/>
  <c r="R54" i="5"/>
  <c r="U42" i="5"/>
  <c r="O52" i="5"/>
  <c r="M66" i="5"/>
  <c r="M67" i="5" s="1"/>
  <c r="Q66" i="5"/>
  <c r="Q67" i="5" s="1"/>
  <c r="K67" i="5"/>
  <c r="O67" i="5"/>
  <c r="S67" i="5"/>
  <c r="U81" i="5"/>
  <c r="U65" i="5"/>
  <c r="U43" i="5"/>
  <c r="S53" i="4"/>
  <c r="S54" i="4" s="1"/>
  <c r="N53" i="4"/>
  <c r="N54" i="4" s="1"/>
  <c r="L90" i="4"/>
  <c r="L89" i="4"/>
  <c r="O89" i="4"/>
  <c r="O90" i="4" s="1"/>
  <c r="T89" i="4"/>
  <c r="T90" i="4" s="1"/>
  <c r="N90" i="4"/>
  <c r="N89" i="4"/>
  <c r="S89" i="4"/>
  <c r="S90" i="4" s="1"/>
  <c r="M54" i="4"/>
  <c r="M53" i="4"/>
  <c r="M90" i="4"/>
  <c r="M89" i="4"/>
  <c r="P89" i="4"/>
  <c r="P90" i="4" s="1"/>
  <c r="K89" i="4"/>
  <c r="K90" i="4" s="1"/>
  <c r="K53" i="4"/>
  <c r="K54" i="4" s="1"/>
  <c r="Q53" i="4"/>
  <c r="Q54" i="4" s="1"/>
  <c r="Q90" i="4"/>
  <c r="Q89" i="4"/>
  <c r="R54" i="4"/>
  <c r="U42" i="4"/>
  <c r="U44" i="4"/>
  <c r="O52" i="4"/>
  <c r="M66" i="4"/>
  <c r="M67" i="4" s="1"/>
  <c r="Q66" i="4"/>
  <c r="Q67" i="4" s="1"/>
  <c r="K67" i="4"/>
  <c r="O67" i="4"/>
  <c r="S67" i="4"/>
  <c r="U81" i="4"/>
  <c r="U88" i="4" s="1"/>
  <c r="P52" i="4"/>
  <c r="U65" i="4"/>
  <c r="U43" i="4"/>
  <c r="T88" i="3"/>
  <c r="Q88" i="3"/>
  <c r="U84" i="3"/>
  <c r="U87" i="3"/>
  <c r="U86" i="3"/>
  <c r="N88" i="3"/>
  <c r="U83" i="3"/>
  <c r="M88" i="3"/>
  <c r="L88" i="3"/>
  <c r="K88" i="3"/>
  <c r="S52" i="3"/>
  <c r="U50" i="3"/>
  <c r="U44" i="3"/>
  <c r="P52" i="3"/>
  <c r="P53" i="3" s="1"/>
  <c r="P54" i="3" s="1"/>
  <c r="U51" i="3"/>
  <c r="M52" i="3"/>
  <c r="S53" i="3"/>
  <c r="S54" i="3" s="1"/>
  <c r="O89" i="3"/>
  <c r="O90" i="3" s="1"/>
  <c r="L53" i="3"/>
  <c r="L54" i="3" s="1"/>
  <c r="K53" i="3"/>
  <c r="K54" i="3" s="1"/>
  <c r="M89" i="3"/>
  <c r="M90" i="3" s="1"/>
  <c r="R53" i="3"/>
  <c r="R54" i="3"/>
  <c r="K89" i="3"/>
  <c r="K90" i="3" s="1"/>
  <c r="T89" i="3"/>
  <c r="T90" i="3" s="1"/>
  <c r="L89" i="3"/>
  <c r="L90" i="3" s="1"/>
  <c r="O53" i="3"/>
  <c r="O54" i="3"/>
  <c r="M53" i="3"/>
  <c r="M54" i="3" s="1"/>
  <c r="Q53" i="3"/>
  <c r="Q54" i="3" s="1"/>
  <c r="N89" i="3"/>
  <c r="N90" i="3" s="1"/>
  <c r="S89" i="3"/>
  <c r="S90" i="3" s="1"/>
  <c r="Q89" i="3"/>
  <c r="Q90" i="3" s="1"/>
  <c r="N52" i="3"/>
  <c r="N67" i="3"/>
  <c r="R67" i="3"/>
  <c r="U82" i="3"/>
  <c r="U40" i="3"/>
  <c r="U42" i="3"/>
  <c r="K67" i="3"/>
  <c r="O67" i="3"/>
  <c r="S67" i="3"/>
  <c r="U81" i="3"/>
  <c r="U65" i="3"/>
  <c r="P88" i="3"/>
  <c r="Q88" i="2"/>
  <c r="U86" i="2"/>
  <c r="P88" i="2"/>
  <c r="U65" i="2"/>
  <c r="U66" i="2" s="1"/>
  <c r="U67" i="2" s="1"/>
  <c r="S69" i="2" s="1"/>
  <c r="U51" i="2"/>
  <c r="S52" i="2"/>
  <c r="U44" i="2"/>
  <c r="U41" i="2"/>
  <c r="Q52" i="2"/>
  <c r="Q53" i="2" s="1"/>
  <c r="Q54" i="2" s="1"/>
  <c r="P52" i="2"/>
  <c r="P53" i="2" s="1"/>
  <c r="P54" i="2" s="1"/>
  <c r="K52" i="2"/>
  <c r="K53" i="2" s="1"/>
  <c r="K54" i="2" s="1"/>
  <c r="M89" i="2"/>
  <c r="M90" i="2" s="1"/>
  <c r="Q89" i="2"/>
  <c r="Q90" i="2" s="1"/>
  <c r="L53" i="2"/>
  <c r="L54" i="2" s="1"/>
  <c r="N89" i="2"/>
  <c r="N90" i="2" s="1"/>
  <c r="S89" i="2"/>
  <c r="S90" i="2" s="1"/>
  <c r="O53" i="2"/>
  <c r="O54" i="2" s="1"/>
  <c r="K89" i="2"/>
  <c r="K90" i="2" s="1"/>
  <c r="O89" i="2"/>
  <c r="O90" i="2" s="1"/>
  <c r="T89" i="2"/>
  <c r="T90" i="2" s="1"/>
  <c r="R53" i="2"/>
  <c r="R54" i="2" s="1"/>
  <c r="S53" i="2"/>
  <c r="S54" i="2" s="1"/>
  <c r="L89" i="2"/>
  <c r="L90" i="2" s="1"/>
  <c r="P89" i="2"/>
  <c r="P90" i="2" s="1"/>
  <c r="M54" i="2"/>
  <c r="U83" i="2"/>
  <c r="U40" i="2"/>
  <c r="N52" i="2"/>
  <c r="L66" i="2"/>
  <c r="L67" i="2" s="1"/>
  <c r="P66" i="2"/>
  <c r="P67" i="2" s="1"/>
  <c r="N67" i="2"/>
  <c r="R67" i="2"/>
  <c r="U82" i="2"/>
  <c r="U42" i="2"/>
  <c r="K67" i="2"/>
  <c r="U81" i="2"/>
  <c r="T87" i="1"/>
  <c r="S87" i="1"/>
  <c r="O87" i="1"/>
  <c r="P87" i="1"/>
  <c r="Q87" i="1"/>
  <c r="N87" i="1"/>
  <c r="L87" i="1"/>
  <c r="M87" i="1"/>
  <c r="K87" i="1"/>
  <c r="T86" i="1"/>
  <c r="S86" i="1"/>
  <c r="Q86" i="1"/>
  <c r="N86" i="1"/>
  <c r="M86" i="1"/>
  <c r="L86" i="1"/>
  <c r="K86" i="1"/>
  <c r="S85" i="1"/>
  <c r="O85" i="1"/>
  <c r="T84" i="1"/>
  <c r="S84" i="1"/>
  <c r="O84" i="1"/>
  <c r="P84" i="1"/>
  <c r="Q84" i="1"/>
  <c r="N84" i="1"/>
  <c r="L84" i="1"/>
  <c r="M84" i="1"/>
  <c r="K84" i="1"/>
  <c r="T83" i="1"/>
  <c r="S83" i="1"/>
  <c r="Q83" i="1"/>
  <c r="N83" i="1"/>
  <c r="M82" i="1"/>
  <c r="L82" i="1"/>
  <c r="K81" i="1"/>
  <c r="T65" i="1"/>
  <c r="S65" i="1"/>
  <c r="O65" i="1"/>
  <c r="P65" i="1"/>
  <c r="Q65" i="1"/>
  <c r="R65" i="1"/>
  <c r="N65" i="1"/>
  <c r="L65" i="1"/>
  <c r="M65" i="1"/>
  <c r="K65" i="1"/>
  <c r="S51" i="1"/>
  <c r="T51" i="1"/>
  <c r="P51" i="1"/>
  <c r="M51" i="1"/>
  <c r="S50" i="1"/>
  <c r="T50" i="1"/>
  <c r="P50" i="1"/>
  <c r="M49" i="1"/>
  <c r="S47" i="1"/>
  <c r="P47" i="1"/>
  <c r="M46" i="1"/>
  <c r="P44" i="1"/>
  <c r="S44" i="1"/>
  <c r="T44" i="1"/>
  <c r="M43" i="1"/>
  <c r="R41" i="1"/>
  <c r="O41" i="1"/>
  <c r="L40" i="1"/>
  <c r="U52" i="4" l="1"/>
  <c r="U53" i="4" s="1"/>
  <c r="U54" i="4" s="1"/>
  <c r="U52" i="5"/>
  <c r="U53" i="5" s="1"/>
  <c r="U54" i="5" s="1"/>
  <c r="Q57" i="9"/>
  <c r="U89" i="9"/>
  <c r="U90" i="9" s="1"/>
  <c r="M95" i="9" s="1"/>
  <c r="M95" i="8"/>
  <c r="Q57" i="8"/>
  <c r="U53" i="7"/>
  <c r="U54" i="7" s="1"/>
  <c r="U89" i="7"/>
  <c r="U90" i="7" s="1"/>
  <c r="M95" i="6"/>
  <c r="Q57" i="6"/>
  <c r="U88" i="5"/>
  <c r="U89" i="5" s="1"/>
  <c r="U90" i="5" s="1"/>
  <c r="N53" i="5"/>
  <c r="N54" i="5" s="1"/>
  <c r="U66" i="5"/>
  <c r="U67" i="5" s="1"/>
  <c r="S69" i="5" s="1"/>
  <c r="O53" i="5"/>
  <c r="O54" i="5"/>
  <c r="U66" i="4"/>
  <c r="U67" i="4" s="1"/>
  <c r="S69" i="4" s="1"/>
  <c r="O53" i="4"/>
  <c r="O54" i="4"/>
  <c r="P53" i="4"/>
  <c r="P54" i="4" s="1"/>
  <c r="U89" i="4"/>
  <c r="U90" i="4" s="1"/>
  <c r="U88" i="3"/>
  <c r="U89" i="3" s="1"/>
  <c r="U90" i="3" s="1"/>
  <c r="N53" i="3"/>
  <c r="N54" i="3" s="1"/>
  <c r="P89" i="3"/>
  <c r="P90" i="3" s="1"/>
  <c r="U52" i="3"/>
  <c r="U66" i="3"/>
  <c r="U67" i="3" s="1"/>
  <c r="S69" i="3" s="1"/>
  <c r="U88" i="2"/>
  <c r="N53" i="2"/>
  <c r="N54" i="2" s="1"/>
  <c r="U52" i="2"/>
  <c r="T88" i="1"/>
  <c r="S88" i="1"/>
  <c r="Q88" i="1"/>
  <c r="Q89" i="1" s="1"/>
  <c r="Q90" i="1" s="1"/>
  <c r="P88" i="1"/>
  <c r="P89" i="1" s="1"/>
  <c r="P90" i="1" s="1"/>
  <c r="O88" i="1"/>
  <c r="N88" i="1"/>
  <c r="M88" i="1"/>
  <c r="M89" i="1" s="1"/>
  <c r="M90" i="1" s="1"/>
  <c r="L88" i="1"/>
  <c r="L89" i="1" s="1"/>
  <c r="L90" i="1" s="1"/>
  <c r="K88" i="1"/>
  <c r="K89" i="1" s="1"/>
  <c r="U87" i="1"/>
  <c r="U86" i="1"/>
  <c r="U85" i="1"/>
  <c r="U84" i="1"/>
  <c r="U83" i="1"/>
  <c r="U82" i="1"/>
  <c r="U81" i="1"/>
  <c r="S66" i="1"/>
  <c r="S67" i="1" s="1"/>
  <c r="U65" i="1"/>
  <c r="M95" i="7" l="1"/>
  <c r="Q57" i="7"/>
  <c r="M95" i="5"/>
  <c r="Q57" i="5"/>
  <c r="M95" i="4"/>
  <c r="Q57" i="4"/>
  <c r="U53" i="3"/>
  <c r="U54" i="3" s="1"/>
  <c r="U53" i="2"/>
  <c r="U54" i="2" s="1"/>
  <c r="U89" i="2"/>
  <c r="U90" i="2" s="1"/>
  <c r="U88" i="1"/>
  <c r="U89" i="1" s="1"/>
  <c r="U90" i="1" s="1"/>
  <c r="T89" i="1"/>
  <c r="T90" i="1" s="1"/>
  <c r="O89" i="1"/>
  <c r="O90" i="1" s="1"/>
  <c r="K90" i="1"/>
  <c r="S89" i="1"/>
  <c r="S90" i="1" s="1"/>
  <c r="N89" i="1"/>
  <c r="N90" i="1" s="1"/>
  <c r="S52" i="1"/>
  <c r="R52" i="1"/>
  <c r="Q52" i="1"/>
  <c r="P52" i="1"/>
  <c r="O52" i="1"/>
  <c r="N52" i="1"/>
  <c r="M52" i="1"/>
  <c r="L52" i="1"/>
  <c r="K52" i="1"/>
  <c r="U51" i="1"/>
  <c r="U50" i="1"/>
  <c r="U49" i="1"/>
  <c r="U48" i="1"/>
  <c r="U47" i="1"/>
  <c r="U46" i="1"/>
  <c r="U45" i="1"/>
  <c r="U44" i="1"/>
  <c r="U43" i="1"/>
  <c r="U42" i="1"/>
  <c r="U41" i="1"/>
  <c r="U40" i="1"/>
  <c r="M95" i="3" l="1"/>
  <c r="Q57" i="3"/>
  <c r="Q57" i="2"/>
  <c r="M95" i="2"/>
  <c r="U52" i="1"/>
  <c r="S53" i="1"/>
  <c r="S54" i="1" s="1"/>
  <c r="L66" i="1" l="1"/>
  <c r="L67" i="1" s="1"/>
  <c r="M66" i="1"/>
  <c r="M67" i="1" s="1"/>
  <c r="N66" i="1"/>
  <c r="N67" i="1" s="1"/>
  <c r="O66" i="1"/>
  <c r="O67" i="1" s="1"/>
  <c r="P66" i="1"/>
  <c r="P67" i="1" s="1"/>
  <c r="Q66" i="1"/>
  <c r="Q67" i="1" s="1"/>
  <c r="R66" i="1"/>
  <c r="R67" i="1" s="1"/>
  <c r="U66" i="1"/>
  <c r="U67" i="1" s="1"/>
  <c r="S69" i="1" s="1"/>
  <c r="K66" i="1"/>
  <c r="K67" i="1" s="1"/>
  <c r="M53" i="1" l="1"/>
  <c r="M54" i="1" s="1"/>
  <c r="N53" i="1"/>
  <c r="N54" i="1" s="1"/>
  <c r="Q53" i="1"/>
  <c r="Q54" i="1" s="1"/>
  <c r="R53" i="1"/>
  <c r="R54" i="1" s="1"/>
  <c r="U53" i="1" l="1"/>
  <c r="U54" i="1" s="1"/>
  <c r="O53" i="1"/>
  <c r="O54" i="1" s="1"/>
  <c r="K53" i="1"/>
  <c r="K54" i="1" s="1"/>
  <c r="P53" i="1"/>
  <c r="P54" i="1" s="1"/>
  <c r="L53" i="1"/>
  <c r="L54" i="1" s="1"/>
  <c r="Q57" i="1" l="1"/>
  <c r="M95" i="1"/>
</calcChain>
</file>

<file path=xl/comments1.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2.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3.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4.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5.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6.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7.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8.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9.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sharedStrings.xml><?xml version="1.0" encoding="utf-8"?>
<sst xmlns="http://schemas.openxmlformats.org/spreadsheetml/2006/main" count="1107" uniqueCount="91">
  <si>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</si>
  <si>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</si>
  <si>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</si>
  <si>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</si>
  <si>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</si>
  <si>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</si>
  <si>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</si>
  <si>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</si>
  <si>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</si>
  <si>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</si>
  <si>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</si>
  <si>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</si>
  <si>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niepełnosprawnych intelektualnie w stopniu lekkim</t>
  </si>
  <si>
    <t>niepełnosprawnych intelektualnie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</si>
  <si>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</si>
  <si>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</si>
  <si>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</si>
  <si>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</si>
  <si>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r>
      <rPr>
        <b/>
        <i/>
        <vertAlign val="superscript"/>
        <sz val="10"/>
        <color theme="1"/>
        <rFont val="Arial"/>
        <family val="2"/>
        <charset val="238"/>
      </rPr>
      <t>**)</t>
    </r>
    <r>
      <rPr>
        <b/>
        <i/>
        <sz val="10"/>
        <color theme="1"/>
        <rFont val="Arial"/>
        <family val="2"/>
        <charset val="238"/>
      </rPr>
      <t xml:space="preserve"> </t>
    </r>
    <r>
      <rPr>
        <i/>
        <sz val="10"/>
        <color theme="1"/>
        <rFont val="Arial"/>
        <family val="2"/>
        <charset val="238"/>
      </rPr>
      <t>Niepotrzebne skreślić.</t>
    </r>
  </si>
  <si>
    <t>Klasa VII</t>
  </si>
  <si>
    <t>Klasa VIII</t>
  </si>
  <si>
    <t>słabowidzących, o których mowa odpowiednio w art. 55 ust. 6 pkt 1 ustawy z dnia  27 października 2017 r. o finansowania zadań oświatowych  (Dz. U. z  2017 r, poz. 2203),  zwanej dalej „ustawą”</t>
  </si>
  <si>
    <t>słabowidzących, o których mowa odpowiednio w art. 55 ust. 6 pkt 2 ustawy</t>
  </si>
  <si>
    <t xml:space="preserve">niewidomych, o których mowa odpowiednio w art. 55 ust. 6 pkt 1 ustawy </t>
  </si>
  <si>
    <t xml:space="preserve">niewidomych, o których mowa odpowiednio  w art. 55 ust. 6 pkt 3 ustawy </t>
  </si>
  <si>
    <r>
      <t xml:space="preserve">aktualizacja informacji </t>
    </r>
    <r>
      <rPr>
        <b/>
        <vertAlign val="superscript"/>
        <sz val="9"/>
        <color theme="1"/>
        <rFont val="Arial"/>
        <family val="2"/>
        <charset val="238"/>
      </rPr>
      <t>**)</t>
    </r>
  </si>
  <si>
    <t>Wyszczególnienie</t>
  </si>
  <si>
    <t>Prognozowana liczba uczniów danych klas w roku szkolnym 2018/2019</t>
  </si>
  <si>
    <t>, z tego:</t>
  </si>
  <si>
    <t xml:space="preserve">-         wydatki bieżące </t>
  </si>
  <si>
    <t xml:space="preserve">-         wydatki majątkowe </t>
  </si>
  <si>
    <t>Koszty obsługi zadania (1% kwoty wskazanej w poz. 18) po zaokrągleniu w dół do pełnych groszy</t>
  </si>
  <si>
    <t>Wnioskowana kwota dotacji (suma kwot wskazanych w poz. 18 i 19)</t>
  </si>
  <si>
    <t>Koszty obsługi zadania (1% kwoty wskazanej w poz. 2) po zaokrągleniu w dół do pełnych groszy</t>
  </si>
  <si>
    <t>Wnioskowana kwota dotacji (suma kwot wskazanych w poz. 2 i 3)</t>
  </si>
  <si>
    <t xml:space="preserve">Środki niezbędne na wyposażenie szkół w podręczniki lub materiały edukacyjne dla liczby uczniów wskazanej w poz. 1 (kwota ta nie może być wyższa od iloczynu liczby uczniów wskazanej odpowiednio w: 
- poz. 1, kol. 7 oraz kwoty 178,20 zł na ucznia oraz wskaźnika,
- poz. 1, kol. 10 oraz kwoty 247,50 zł na ucznia oraz wskaźnika)
</t>
  </si>
  <si>
    <t>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74,25 zł na ucznia oraz wskaźnika)</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</si>
  <si>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kwoty 74,25 zł na ucznia oraz wskaźnika)</t>
  </si>
  <si>
    <t>Środki niezbędne na wyposażenie szkół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oraz kwoty 24,75 zł na ucznia oraz wskaźnika)</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</si>
  <si>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oraz kwoty 74,25 zł na ucznia oraz wskaźnika)</t>
  </si>
  <si>
    <t>Środki niezbędne na wyposażenie szkół w podręczniki do zajęć z zakresu danego języka obcego nowożytnego lub materiały edukacyjne do zajęć z zakresu danego języka obcego nowożytnego dla liczby uczniów wskazanej w poz. 3 (kwota ta nie może być wyższa od iloczynu liczby uczniów wskazanej w poz. 3, kol. 5 oraz kwoty 24,75 zł na ucznia oraz wskaźnika)</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</si>
  <si>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kwoty 74,25 zł na ucznia oraz wskaźnika)</t>
  </si>
  <si>
    <t>Liczba uczniów danych klas w roku szkolnym 2017/2018, którym szkoły ze środków dotacji celowej zapewniły podręczniki do danego języka obcego nowożytnego lub materiały edukacyjne do danego języka obcego nowożytnego ze względu na zdiagnozowany stopień zaawansowania znajomości danego języka obcego nowożytnego</t>
  </si>
  <si>
    <t>Liczba uczniów danych klas, którym szkoły w roku szkolnym 2017/2018 ze środków dotacji celowej zapewniły komplety podręczników lub materiałów edukacyjnych, dostosowanych do potrzeb edukacyjnych i możliwości psychofizycznych uczniów niepełnosprawnych</t>
  </si>
  <si>
    <t>Liczba uczniów danych klas, którym szkoły w roku szkolnym 2017/2018 ze środków dotacji celowej zapewniły komplety materiałów ćwiczeniowych dostosowanych do potrzeb edukacyjnych i możliwości psychofizycznych uczniów niepełnosprawnych</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</si>
  <si>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poz. 1, kol. 3 oraz kwoty 74,25 zł na ucznia oraz wskaźnika)</t>
  </si>
  <si>
    <t>Środki niezbędne na wyposażenie szkół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oraz kwoty 24,75 zł na ucznia oraz wskaźnika)</t>
  </si>
  <si>
    <t>Koszty obsługi zadania (1% kwoty wskazanej w poz. 13) po zaokrągleniu w dół do pełnych groszy</t>
  </si>
  <si>
    <t>Wnioskowana kwota dotacji (suma kwot wskazanych w poz. 13 i 14)</t>
  </si>
  <si>
    <t xml:space="preserve">Środki niezbędne na wyposażenie szkół w komplety podręczników lub materiałów edukacyjnych dla liczby uczniów wskazanej w poz. 1 (kwota ta nie może być wyższa od iloczynu liczby uczniów wskazanej odpowiednio w: 
- poz. 1, kol. 6–8 oraz kwoty 138,60 zł na ucznia oraz wskaźnika,
- poz. 1, kol. 9, 11 i 12 oraz kwoty 247,50 zł na ucznia oraz wskaźnika)
</t>
  </si>
  <si>
    <t xml:space="preserve">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2018 r.*)
</t>
  </si>
  <si>
    <r>
      <t xml:space="preserve">Dotyczy </t>
    </r>
    <r>
      <rPr>
        <sz val="10"/>
        <color theme="1"/>
        <rFont val="Times New Roman"/>
        <family val="1"/>
        <charset val="238"/>
      </rPr>
      <t>uczniów</t>
    </r>
    <r>
      <rPr>
        <sz val="11"/>
        <color theme="1"/>
        <rFont val="Times New Roman"/>
        <family val="1"/>
        <charset val="238"/>
      </rPr>
      <t>:</t>
    </r>
  </si>
  <si>
    <t>I. Dotacja celowa na wyposażenie szkół w podręczniki lub materiały edukacyjne, dostosowane do potrzeb edukacyjnych i możliwości psychofizycznych uczniów niepełnosprawnych posiadających orzeczenie o potrzebie kształcenia specjalnego</t>
  </si>
  <si>
    <t xml:space="preserve">Prognozowany wzrost liczby uczniów danych klas w roku szkolnym 2018/2019 w stosunku do: 
– liczby uczniów klas I szkół podstawowych, którym w roku szkolnym 2017/2018 szkoły zapewniły komplety podręczników do zajęć z zakresu edukacji: polonistycznej, matematycznej, przyrodniczej i społecznej, podręczników do zajęć z zakresu danego języka obcego nowożytnego lub materiałów edukacyjnych,
– liczby uczniów klas III szkół podstawowych, którym w roku szkolnym 2017/2018 szkoły zapewniły komplety podręczników do zajęć z zakresu danego języka obcego nowożytnego lub materiałów edukacyjnych do zajęć z zakresu danego języka obcego nowożytnego,
–  liczby uczniów klas IV,VI i VII szkół podstawowych oraz klas III dotychczasowych gimnazjów, którym w roku szkolnym 2017/2018 szkoły zapewniły komplety podręczników lub materiałów edukacyjnych
</t>
  </si>
  <si>
    <t xml:space="preserve">Liczba uczniów danych klas w roku szkolnym 2018/2019, dla których istnieje konieczność zapewnienia przez szkoły kompletów: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III szkół podstawowych, 
- podręczników lub materiałów edukacyjnych, w przypadku uczniów klas IV, VI i VII szkół podstawowych i klas III dotychczasowych gimnazjów
</t>
  </si>
  <si>
    <t>Liczba uczniów klas I, III, IV, VI i VII szkół podstawowych lub klas III dotychczasowych gimnazjów, dla których istnieje konieczność zapewnienia kompletów podręczników lub materiałów edukacyjnych, dostosowanych do potrzeb edukacyjnych i możliwości psychofizycznych uczniów niepełnosprawnych w związku z przekazaniem takich kompletów wcześniej innej szkole</t>
  </si>
  <si>
    <t xml:space="preserve">Środki niezbędne na wyposażenie szkół w komplety podręczników lub materiałów edukacyjnych dla liczby uczniów wskazanej w poz. 2 (kwota ta nie może być wyższa od iloczynu liczby uczniów wskazanej odpowiednio w: 
- poz. 2, kol. 6 i 8 oraz kwoty 138,60 zł na ucznia oraz wskaźnika,
- poz. 2, kol. 9 i 11 oraz kwoty 247,50 zł na ucznia oraz wskaźnika)
</t>
  </si>
  <si>
    <t xml:space="preserve">Środki niezbędne na wyposażenie szkół w podręczniki lub materiały edukacyjne dla liczby uczniów wskazanej w poz. 3 (kwota ta nie może być wyższa od iloczynu liczby uczniów wskazanej odpowiednio w: 
- poz. 3, kol. 6 i 8 oraz kwoty 138,60 zł na ucznia oraz wskaźnika,
- poz. 3, kol. 9 i 11 oraz kwoty 247,50 zł na ucznia oraz wskaźnika)
</t>
  </si>
  <si>
    <t>Środki niezbędne na wyposażenie szkół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oraz kwoty 24,75 zł na ucznia oraz wskaźnika)</t>
  </si>
  <si>
    <t xml:space="preserve">Środki niezbędne na wyposażenie szkół w komplety podręczników lub materiałów edukacyjnych dla liczby uczniów wskazanej w poz. 4 (kwota ta nie może być wyższa od iloczynu liczby uczniów wskazanej odpowiednio w: 
- poz. 4, kol. 6 i 8 oraz kwoty 138,60 zł na ucznia oraz wskaźnika,
- poz. 4, kol. 9 i 11 oraz kwoty 247,50 zł na ucznia oraz wskaźnika)
</t>
  </si>
  <si>
    <t xml:space="preserve">Środki niezbędne na wyposażenie szkół w komplety podręczników lub materiałów edukacyjnych, dostosowane do potrzeb edukacyjnych i możliwości psychofizycznych uczniów niepełnosprawnych dla liczby uczniów wskazanej w poz. 5 (kwota ta nie może być wyższa od iloczynu liczby uczniów wskazanej odpowiednio w: 
- poz. 5, kol. 3 oraz kwoty 74,25 zł na ucznia oraz wskaźnika,
- poz. 5, kol. 5 oraz kwoty 24,75 zł na ucznia oraz wskaźnika,
- poz. 5, kol. 6 i 8 oraz kwoty 138,60 zł na ucznia oraz wskaźnika,
- poz. 5, kol. 9 i 11 oraz kwoty 247,50 zł na ucznia oraz wskaźnika)
</t>
  </si>
  <si>
    <t>Środki niezbędne na wyposażenie szkół w podręczniki lub materiały edukacyjne (suma kwot wskazanych w poz. 6-17)</t>
  </si>
  <si>
    <t>Łączna kwota dotacji celowej na wyposażenie szkół w podręczniki lub materiały edukacyjne, dostosowane do potrzeb edukacyjnych i możliwości psychofizycznych uczniów niepełnosprawnych posiadających orzeczenie o potrzebie kształcenia specjalnego, w tym koszty obsługi zadania (poz. 20, kol. 12) wynosi</t>
  </si>
  <si>
    <t>II. Dotacja celowa na wyposażenie szkół w materiały ćwiczeniowe dostosowane do potrzeb edukacyjnych i możliwości psychofizycznych uczniów niepełnosprawnych posiadających orzeczenie o potrzebie kształcenia specjalnego</t>
  </si>
  <si>
    <t>Szkoły podstawowe/szkoły artystyczne realizujące kształcenie ogólne w zakresie szkoły podstawowej</t>
  </si>
  <si>
    <t>Dotychczasowe gimnazja/szkoły artystyczne realizujące kształcenie ogólne w zakresie dotychczasowego gimnazjum</t>
  </si>
  <si>
    <t xml:space="preserve">Środki niezbędne na wyposażenie szkół w materiały ćwiczeniowe dla liczby uczniów wskazanej w poz.1 (kwota ta nie może być wyższa od iloczynu liczby uczniów wskazanej odpowiednio w: 
- poz. 1, kol. 35 oraz kwoty 49,50 zł na ucznia oraz wskaźnika,
- poz. 1, kol. 6–11 oraz kwoty 24,75 zł na ucznia oraz wskaźnika)
</t>
  </si>
  <si>
    <t>Łączna kwota dotacji celowej na wyposażenie szkół w materiały ćwiczeniowe dostosowane do potrzeb edukacyjnych i możliwości psychofizycznych uczniów niepełnosprawnych posiadających orzeczenie o potrzebie kształcenia specjalnego, w tym koszty obsługi zadania (poz. 2 kol. 12) wynosi</t>
  </si>
  <si>
    <t>III. Dotacja celowa na refundację kosztów poniesionych w roku szkolnym 2017/2018 na zapewnienie podręczników, materiałów edukacyjnych lub materiałów ćwiczeniowych, dostosowanych do potrzeb edukacyjnych i możliwości psychofizycznych uczniów niepełnosprawnych posiadających orzeczenie o potrzebie kształcenia specjalnego</t>
  </si>
  <si>
    <t xml:space="preserve">Wzrost liczby uczniów danych klas w ciągu roku szkolnego 2017/2018 w stosunku do liczby uczniów tych klas, którym w 2017 r. szkoły ze środków dotacji celowej zapewniły komplety: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 i III szkół podstawowych,
- podręczników lub materiałów edukacyjnych, w przypadku uczniów klas IV–VII szkół podstawowych i klas II i III dotychczasowych gimnazjów
</t>
  </si>
  <si>
    <t>Wzrost liczby uczniów danych klas w ciągu roku szkolnego 2017/2018 w stosunku do liczby uczniów tych klas, którym w 2017 r. szkoły ze środków dotacji celowej zapewniły komplety materiałów ćwiczeniowych</t>
  </si>
  <si>
    <t xml:space="preserve">Środki niezbędne na wyposażenie szkół w komplety materiałów ćwiczeniowych dla liczby uczniów wskazanej w poz. 2 (kwota ta nie może być wyższa od iloczynu liczby uczniów wskazanej odpowiednio w: 
- poz. 2, kol. 3–5 oraz kwoty 49,50 zł na ucznia oraz wskaźnika,
- poz. 2, kol. 6–9, 11 i 12 oraz kwoty 24,75 zł na ucznia oraz wskaźnika)
</t>
  </si>
  <si>
    <t>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oraz kwoty 24,75 zł na ucznia oraz wskaźnika)</t>
  </si>
  <si>
    <t xml:space="preserve">Środki niezbędne na wyposażenie szkół w komplety podręczników lub materiałów edukacyjnych, dostosowanych do potrzeb edukacyjnych i możliwości psychofizycznych uczniów niepełnosprawnych dla liczby uczniów wskazanej w poz. 4 (kwota ta nie może być wyższa od iloczynu liczby uczniów wskazanej odpowiednio w:
- poz. 4, kol. 3 oraz kwoty 74,25 zł na ucznia oraz wskaźnika,
- poz. 4, kol. 4 i 5 oraz kwoty 24,75 zł na ucznia oraz wskaźnika,
- poz. 5, kol. 6–8 oraz kwoty 138,60 zł na ucznia oraz wskaźnika,
- poz. 5, kol. 9, 11 i 12 oraz kwoty 247,50 zł na ucznia oraz wskaźnika)
</t>
  </si>
  <si>
    <t xml:space="preserve">Środki niezbędne na wyposażenie szkół w komplety materiałów ćwiczeniowych dostosowanych do potrzeb edukacyjnych i możliwości psychofizycznych uczniów niepełnosprawnych dla liczby uczniów wskazanej w poz. 5 (kwota ta nie może być wyższa od iloczynu liczby uczniów wskazanej odpowiednio w: 
- poz. 5, kol. 3–5 oraz kwoty 49,50 zł na ucznia oraz wskaźnika,
- poz. 5, kol. 6–9, 11 i 12 oraz kwoty 24,75 zł na ucznia oraz wskaźnika)
</t>
  </si>
  <si>
    <t xml:space="preserve">Środki podlegające refundacji (suma kwot wskazanych w poz. 6-12)
</t>
  </si>
  <si>
    <t>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uwzgledniająca kwoty refundacji</t>
  </si>
  <si>
    <t xml:space="preserve">Suma kwot wskazanych w pkt I (poz. 20, kol. 12 ), pkt II (poz. 4, kol. 12) i pkt III (poz. 15, kol. 13) </t>
  </si>
  <si>
    <t>………….………................................</t>
  </si>
  <si>
    <t>data sporządzenia</t>
  </si>
  <si>
    <t>*</t>
  </si>
  <si>
    <t>1)     papierowej i elektronicznej:</t>
  </si>
  <si>
    <t>2)     elektronicznej opatrzonej kwalifikowanym podpisem elektronicznym umieszcza się ten podpis.</t>
  </si>
  <si>
    <t>Załącznik nr 5</t>
  </si>
  <si>
    <t>x</t>
  </si>
  <si>
    <t>…………………………………………………………………………</t>
  </si>
  <si>
    <t xml:space="preserve">pieczęć i podpis </t>
  </si>
  <si>
    <t>wójta/burmistrza/prezydenta miasta/starosty/marszałka województwa*</t>
  </si>
  <si>
    <t>W przypadku wniosku przekazywanego w postaci:</t>
  </si>
  <si>
    <t>a)     we wniosku w postaci papierowej umieszcza się pieczęć i podpis wójta/burmistrza/prezydenta miasta/starosty/marszałka województwa,</t>
  </si>
  <si>
    <t>b)     we wniosku w postaci elektronicznej nie umieszcza się pieczęci i podpisu wójta/burmistrza/prezydenta miasta/starosty/marszałka województwa;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</si>
</sst>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24"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theme="1"/>
      <name val="Arial"/>
      <family val="2"/>
      <charset val="238"/>
    </font>
    <font>
      <sz val="9"/>
      <color theme="1"/>
      <name val="Arial"/>
      <family val="2"/>
      <charset val="238"/>
    </font>
    <font>
      <i/>
      <sz val="10"/>
      <color theme="1"/>
      <name val="Arial"/>
      <family val="2"/>
      <charset val="238"/>
    </font>
    <font>
      <i/>
      <vertAlign val="superscript"/>
      <sz val="10"/>
      <color theme="1"/>
      <name val="Arial"/>
      <family val="2"/>
      <charset val="238"/>
    </font>
    <font>
      <b/>
      <vertAlign val="superscript"/>
      <sz val="9"/>
      <color theme="1"/>
      <name val="Arial"/>
      <family val="2"/>
      <charset val="238"/>
    </font>
    <font>
      <sz val="9"/>
      <color indexed="81"/>
      <name val="Tahoma"/>
      <family val="2"/>
      <charset val="238"/>
    </font>
    <font>
      <b/>
      <sz val="11"/>
      <color theme="1"/>
      <name val="Arial"/>
      <family val="2"/>
      <charset val="238"/>
    </font>
    <font>
      <b/>
      <i/>
      <vertAlign val="superscript"/>
      <sz val="10"/>
      <color theme="1"/>
      <name val="Arial"/>
      <family val="2"/>
      <charset val="238"/>
    </font>
    <font>
      <b/>
      <i/>
      <sz val="10"/>
      <color theme="1"/>
      <name val="Arial"/>
      <family val="2"/>
      <charset val="238"/>
    </font>
    <font>
      <b/>
      <sz val="14"/>
      <color theme="1"/>
      <name val="Arial"/>
      <family val="2"/>
      <charset val="238"/>
    </font>
    <font>
      <i/>
      <sz val="11"/>
      <color theme="1"/>
      <name val="Arial"/>
      <family val="2"/>
      <charset val="238"/>
    </font>
    <font>
      <b/>
      <sz val="10"/>
      <color theme="1"/>
      <name val="Times New Roman"/>
      <family val="1"/>
      <charset val="238"/>
    </font>
    <font>
      <sz val="10"/>
      <color theme="1"/>
      <name val="Times New Roman"/>
      <family val="1"/>
      <charset val="238"/>
    </font>
    <font>
      <b/>
      <sz val="10"/>
      <color indexed="81"/>
      <name val="Arial"/>
      <family val="2"/>
      <charset val="238"/>
    </font>
    <font>
      <b/>
      <sz val="10"/>
      <color indexed="81"/>
      <name val="Tahoma"/>
      <family val="2"/>
      <charset val="238"/>
    </font>
    <font>
      <sz val="10"/>
      <color indexed="81"/>
      <name val="Tahoma"/>
      <family val="2"/>
      <charset val="238"/>
    </font>
    <font>
      <sz val="11"/>
      <color theme="1"/>
      <name val="Times New Roman"/>
      <family val="1"/>
      <charset val="238"/>
    </font>
    <font>
      <sz val="11"/>
      <color rgb="FF000000"/>
      <name val="Times New Roman"/>
      <family val="1"/>
      <charset val="238"/>
    </font>
    <font>
      <sz val="8"/>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23">
    <xf numFmtId="0" fontId="0" fillId="0" borderId="0" xfId="0"/>
    <xf numFmtId="0" fontId="2" fillId="0" borderId="0" xfId="0" applyFont="1"/>
    <xf numFmtId="0" fontId="2" fillId="0" borderId="0" xfId="0" applyFont="1" applyAlignment="1">
      <alignment horizontal="center" vertical="center"/>
    </xf>
    <xf numFmtId="0" fontId="6" fillId="0" borderId="0" xfId="0" applyFont="1" applyAlignment="1">
      <alignment vertical="center"/>
    </xf>
    <xf numFmtId="0" fontId="2" fillId="0" borderId="1" xfId="0" applyFont="1" applyBorder="1" applyAlignment="1">
      <alignment horizontal="center" vertical="center"/>
    </xf>
    <xf numFmtId="0" fontId="1" fillId="0" borderId="1" xfId="0" applyFont="1" applyBorder="1" applyAlignment="1" applyProtection="1">
      <alignment horizontal="center" vertical="center"/>
      <protection locked="0"/>
    </xf>
    <xf numFmtId="0" fontId="2" fillId="0" borderId="1" xfId="0" applyFont="1" applyBorder="1" applyAlignment="1">
      <alignment horizontal="center" vertical="top"/>
    </xf>
    <xf numFmtId="0" fontId="1" fillId="0" borderId="0" xfId="0" applyFont="1"/>
    <xf numFmtId="0" fontId="11" fillId="0" borderId="0" xfId="0" applyFont="1" applyAlignment="1">
      <alignment horizontal="center" vertical="center" wrapText="1"/>
    </xf>
    <xf numFmtId="0" fontId="11" fillId="0" borderId="1" xfId="0" applyFont="1" applyBorder="1" applyAlignment="1" applyProtection="1">
      <alignment horizontal="center" vertical="center" wrapText="1"/>
      <protection locked="0"/>
    </xf>
    <xf numFmtId="164" fontId="2" fillId="0" borderId="1" xfId="0" applyNumberFormat="1" applyFont="1" applyFill="1" applyBorder="1" applyAlignment="1">
      <alignment horizontal="center" vertical="center"/>
    </xf>
    <xf numFmtId="0" fontId="1" fillId="0" borderId="0" xfId="0" applyFont="1" applyBorder="1"/>
    <xf numFmtId="0" fontId="2" fillId="0" borderId="0" xfId="0" applyFont="1" applyBorder="1" applyAlignment="1">
      <alignment horizontal="center" vertical="top"/>
    </xf>
    <xf numFmtId="164" fontId="2" fillId="0"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xf>
    <xf numFmtId="0" fontId="3" fillId="0" borderId="3" xfId="0" applyFont="1" applyBorder="1" applyAlignment="1">
      <alignment vertical="center"/>
    </xf>
    <xf numFmtId="164" fontId="3" fillId="0" borderId="1" xfId="0" applyNumberFormat="1" applyFont="1" applyFill="1" applyBorder="1" applyAlignment="1">
      <alignment horizontal="center" vertical="center"/>
    </xf>
    <xf numFmtId="0" fontId="11"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0" xfId="0" applyFont="1" applyBorder="1" applyAlignment="1">
      <alignment horizontal="left" vertical="top" wrapText="1"/>
    </xf>
    <xf numFmtId="0" fontId="6" fillId="0" borderId="0" xfId="0" applyFont="1" applyBorder="1" applyAlignment="1">
      <alignment vertical="center"/>
    </xf>
    <xf numFmtId="0" fontId="2" fillId="0" borderId="0" xfId="0" applyFont="1" applyBorder="1"/>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0" fontId="7" fillId="0" borderId="0" xfId="0" applyFont="1" applyAlignment="1">
      <alignment horizontal="center" vertical="center"/>
    </xf>
    <xf numFmtId="0" fontId="15" fillId="0" borderId="0" xfId="0" applyFont="1"/>
    <xf numFmtId="164" fontId="3" fillId="0" borderId="8" xfId="0" applyNumberFormat="1" applyFont="1" applyBorder="1"/>
    <xf numFmtId="164" fontId="2" fillId="0" borderId="0" xfId="0" applyNumberFormat="1" applyFont="1" applyBorder="1" applyAlignment="1">
      <alignment horizontal="right"/>
    </xf>
    <xf numFmtId="0" fontId="14" fillId="0" borderId="0" xfId="0" applyFont="1"/>
    <xf numFmtId="0" fontId="3" fillId="0" borderId="0" xfId="0" applyFont="1"/>
    <xf numFmtId="164" fontId="3" fillId="0" borderId="0" xfId="0" applyNumberFormat="1" applyFont="1" applyBorder="1"/>
    <xf numFmtId="165" fontId="2" fillId="0" borderId="0" xfId="0" applyNumberFormat="1" applyFont="1" applyFill="1" applyBorder="1" applyAlignment="1">
      <alignment horizontal="center" vertical="center"/>
    </xf>
    <xf numFmtId="0" fontId="14" fillId="0" borderId="0" xfId="0" applyFont="1" applyAlignment="1">
      <alignment horizontal="left" vertical="center"/>
    </xf>
    <xf numFmtId="164" fontId="3" fillId="0" borderId="8" xfId="0" applyNumberFormat="1" applyFont="1" applyBorder="1" applyAlignment="1">
      <alignment horizontal="right" vertical="center"/>
    </xf>
    <xf numFmtId="0" fontId="4" fillId="0" borderId="0" xfId="0" applyFont="1"/>
    <xf numFmtId="0" fontId="16" fillId="0" borderId="0" xfId="0" applyFont="1" applyAlignment="1">
      <alignment horizontal="left" vertical="center" indent="5"/>
    </xf>
    <xf numFmtId="164" fontId="2" fillId="0" borderId="8" xfId="0" applyNumberFormat="1" applyFont="1" applyBorder="1"/>
    <xf numFmtId="0" fontId="17" fillId="0" borderId="0" xfId="0" applyFont="1" applyAlignment="1">
      <alignment horizontal="left" vertical="center" indent="5"/>
    </xf>
    <xf numFmtId="164" fontId="2" fillId="0" borderId="9" xfId="0" applyNumberFormat="1" applyFont="1" applyBorder="1"/>
    <xf numFmtId="0" fontId="3" fillId="0" borderId="0" xfId="0" applyFont="1" applyAlignment="1">
      <alignment wrapText="1"/>
    </xf>
    <xf numFmtId="0" fontId="3" fillId="0" borderId="0" xfId="0" applyFont="1" applyAlignment="1">
      <alignment vertical="center" wrapText="1"/>
    </xf>
    <xf numFmtId="0" fontId="3" fillId="2" borderId="1" xfId="0"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0" fontId="21" fillId="0" borderId="0" xfId="0" applyFont="1" applyAlignment="1">
      <alignment horizontal="left" vertical="center" indent="4"/>
    </xf>
    <xf numFmtId="0" fontId="2"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applyAlignment="1">
      <alignment horizontal="right" vertical="center"/>
    </xf>
    <xf numFmtId="0" fontId="23" fillId="0" borderId="0" xfId="0" applyFont="1" applyAlignment="1">
      <alignment horizontal="justify" vertical="center"/>
    </xf>
    <xf numFmtId="0" fontId="3" fillId="0" borderId="0" xfId="0" applyFont="1" applyAlignment="1">
      <alignment vertical="center" wrapText="1"/>
    </xf>
    <xf numFmtId="0" fontId="3" fillId="2" borderId="1" xfId="0" applyFont="1" applyFill="1" applyBorder="1" applyAlignment="1">
      <alignment horizontal="center" vertical="center"/>
    </xf>
    <xf numFmtId="0" fontId="3" fillId="0" borderId="0" xfId="0" applyFont="1" applyAlignment="1">
      <alignment wrapText="1"/>
    </xf>
    <xf numFmtId="0" fontId="3" fillId="0" borderId="0" xfId="0" applyFont="1" applyAlignment="1">
      <alignment horizontal="left" vertical="center"/>
    </xf>
    <xf numFmtId="0" fontId="2" fillId="0" borderId="0" xfId="0" applyFont="1" applyBorder="1" applyAlignment="1">
      <alignment horizontal="left" vertical="top" wrapText="1"/>
    </xf>
    <xf numFmtId="0" fontId="2" fillId="0" borderId="0" xfId="0" applyFont="1" applyAlignment="1">
      <alignment horizontal="left" vertical="center"/>
    </xf>
    <xf numFmtId="0" fontId="3" fillId="2" borderId="1" xfId="0" applyFont="1" applyFill="1" applyBorder="1" applyAlignment="1">
      <alignment horizontal="center" vertical="center"/>
    </xf>
    <xf numFmtId="0" fontId="3" fillId="0" borderId="0" xfId="0" applyFont="1" applyAlignment="1">
      <alignment horizontal="left" vertical="center"/>
    </xf>
    <xf numFmtId="0" fontId="2" fillId="0" borderId="0" xfId="0" applyFont="1" applyBorder="1" applyAlignment="1">
      <alignment horizontal="left" vertical="top" wrapText="1"/>
    </xf>
    <xf numFmtId="0" fontId="3" fillId="0" borderId="0" xfId="0" applyFont="1" applyAlignment="1">
      <alignment wrapText="1"/>
    </xf>
    <xf numFmtId="0" fontId="3" fillId="0" borderId="0" xfId="0" applyFont="1" applyAlignment="1">
      <alignment vertical="center" wrapText="1"/>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3" fillId="0" borderId="0" xfId="0" applyFont="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left" vertical="center" indent="7"/>
    </xf>
    <xf numFmtId="0" fontId="14" fillId="0" borderId="0" xfId="0" applyFont="1" applyAlignment="1">
      <alignment horizontal="left" vertical="center" wrapText="1"/>
    </xf>
    <xf numFmtId="0" fontId="3" fillId="2" borderId="1" xfId="0" applyFont="1" applyFill="1" applyBorder="1" applyAlignment="1">
      <alignment horizontal="center" vertical="center"/>
    </xf>
    <xf numFmtId="164" fontId="2" fillId="0" borderId="2"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0" fontId="4"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1" fillId="0" borderId="0" xfId="0" applyFont="1" applyAlignment="1">
      <alignment horizontal="justify"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164" fontId="2" fillId="3" borderId="2"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0" fontId="2" fillId="0" borderId="1" xfId="0" applyFont="1" applyBorder="1" applyAlignment="1">
      <alignment horizontal="lef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1" xfId="0" applyFont="1" applyBorder="1" applyAlignment="1">
      <alignment vertical="top"/>
    </xf>
    <xf numFmtId="0" fontId="14" fillId="0" borderId="0" xfId="0" applyFont="1" applyAlignment="1">
      <alignment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0" xfId="0" applyFont="1" applyAlignment="1">
      <alignment wrapText="1"/>
    </xf>
    <xf numFmtId="0" fontId="4" fillId="0" borderId="0" xfId="0" applyFont="1" applyAlignment="1">
      <alignment horizontal="right"/>
    </xf>
    <xf numFmtId="0" fontId="5" fillId="0" borderId="0" xfId="0" applyFont="1" applyAlignment="1">
      <alignment horizontal="right"/>
    </xf>
    <xf numFmtId="0" fontId="3" fillId="0" borderId="0" xfId="0" applyFont="1" applyAlignment="1">
      <alignment horizontal="left" vertical="center"/>
    </xf>
    <xf numFmtId="0" fontId="3" fillId="0" borderId="1" xfId="0" applyFont="1" applyBorder="1" applyAlignment="1" applyProtection="1">
      <alignment horizontal="center" vertical="center" wrapText="1"/>
      <protection locked="0"/>
    </xf>
    <xf numFmtId="49" fontId="3" fillId="0" borderId="1" xfId="0" applyNumberFormat="1" applyFont="1" applyBorder="1" applyAlignment="1">
      <alignment horizontal="center" vertical="center"/>
    </xf>
    <xf numFmtId="0" fontId="3" fillId="0" borderId="0" xfId="0" applyFont="1" applyBorder="1" applyAlignment="1">
      <alignment horizontal="left" vertical="center"/>
    </xf>
    <xf numFmtId="0" fontId="14" fillId="0" borderId="0" xfId="0" applyFont="1" applyAlignment="1">
      <alignment horizontal="center" vertical="center" wrapText="1"/>
    </xf>
    <xf numFmtId="0" fontId="2" fillId="0" borderId="0" xfId="0" applyFont="1" applyBorder="1" applyAlignment="1">
      <alignment horizontal="left" vertical="top" wrapText="1"/>
    </xf>
    <xf numFmtId="0" fontId="6" fillId="0" borderId="0" xfId="0" applyFont="1" applyAlignment="1" applyProtection="1">
      <alignment horizontal="left" vertical="center"/>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22" fillId="0" borderId="0" xfId="0" applyFont="1" applyAlignment="1">
      <alignment horizontal="center"/>
    </xf>
    <xf numFmtId="0" fontId="2" fillId="0" borderId="1" xfId="0" applyFont="1" applyBorder="1" applyAlignment="1">
      <alignment vertical="top" wrapText="1"/>
    </xf>
    <xf numFmtId="164" fontId="3" fillId="0" borderId="2" xfId="0" applyNumberFormat="1" applyFont="1" applyBorder="1" applyAlignment="1">
      <alignment horizontal="center" vertical="center"/>
    </xf>
    <xf numFmtId="164" fontId="3" fillId="0" borderId="4" xfId="0" applyNumberFormat="1" applyFont="1" applyBorder="1" applyAlignment="1">
      <alignment horizontal="center" vertical="center"/>
    </xf>
    <xf numFmtId="49" fontId="22" fillId="0" borderId="0" xfId="0" applyNumberFormat="1" applyFont="1" applyAlignment="1">
      <alignment horizontal="center" wrapText="1"/>
    </xf>
    <xf numFmtId="0" fontId="7"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V110"/>
  <sheetViews>
    <sheetView tabSelected="1" zoomScale="80" zoomScaleNormal="80" workbookViewId="0">
      <selection activeCell="C12" sqref="C12:S12"/>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02" t="s">
        <v>83</v>
      </c>
      <c r="V1" s="103"/>
    </row>
    <row r="3" spans="1:22" x14ac:dyDescent="0.2">
      <c r="A3" s="104" t="s">
        <v>0</v>
      </c>
      <c r="B3" s="104"/>
      <c r="C3" s="104"/>
      <c r="D3" s="104"/>
      <c r="E3" s="104"/>
      <c r="F3" s="104"/>
      <c r="G3" s="104"/>
      <c r="O3" s="19"/>
      <c r="P3" s="19"/>
    </row>
    <row r="4" spans="1:22" ht="55.15" customHeight="1" x14ac:dyDescent="0.2">
      <c r="A4" s="105"/>
      <c r="B4" s="105"/>
      <c r="C4" s="105"/>
      <c r="D4" s="105"/>
      <c r="E4" s="105"/>
    </row>
    <row r="5" spans="1:22" x14ac:dyDescent="0.2">
      <c r="A5" s="15" t="s">
        <v>1</v>
      </c>
      <c r="B5" s="15"/>
      <c r="F5" s="24"/>
      <c r="G5" s="24"/>
    </row>
    <row r="6" spans="1:22" ht="41.45" customHeight="1" x14ac:dyDescent="0.2">
      <c r="A6" s="106"/>
      <c r="B6" s="106"/>
      <c r="C6" s="106"/>
      <c r="D6" s="106"/>
      <c r="E6" s="106"/>
      <c r="F6" s="24"/>
      <c r="G6" s="24"/>
    </row>
    <row r="7" spans="1:22" x14ac:dyDescent="0.2">
      <c r="A7" s="107"/>
      <c r="B7" s="107"/>
      <c r="C7" s="24"/>
      <c r="D7" s="24"/>
      <c r="E7" s="24"/>
      <c r="F7" s="24"/>
      <c r="G7" s="24"/>
    </row>
    <row r="8" spans="1:22" x14ac:dyDescent="0.2">
      <c r="A8" s="107"/>
      <c r="B8" s="107"/>
      <c r="C8" s="107"/>
      <c r="D8" s="107"/>
      <c r="E8" s="107"/>
      <c r="F8" s="24"/>
      <c r="G8" s="24"/>
    </row>
    <row r="9" spans="1:22" ht="73.5" customHeight="1" x14ac:dyDescent="0.2">
      <c r="A9" s="108" t="s">
        <v>50</v>
      </c>
      <c r="B9" s="108"/>
      <c r="C9" s="108"/>
      <c r="D9" s="108"/>
      <c r="E9" s="108"/>
      <c r="F9" s="108"/>
      <c r="G9" s="108"/>
      <c r="H9" s="108"/>
      <c r="I9" s="108"/>
      <c r="J9" s="108"/>
      <c r="K9" s="108"/>
      <c r="L9" s="108"/>
      <c r="M9" s="108"/>
      <c r="N9" s="108"/>
      <c r="O9" s="108"/>
      <c r="P9" s="108"/>
      <c r="Q9" s="108"/>
      <c r="R9" s="108"/>
      <c r="S9" s="108"/>
      <c r="T9" s="108"/>
      <c r="U9" s="108"/>
      <c r="V9" s="108"/>
    </row>
    <row r="10" spans="1:22" ht="14.45" customHeight="1" x14ac:dyDescent="0.2">
      <c r="A10" s="49" t="s">
        <v>51</v>
      </c>
      <c r="B10" s="17"/>
      <c r="C10" s="8"/>
      <c r="D10" s="8"/>
      <c r="E10" s="8"/>
      <c r="F10" s="8"/>
      <c r="G10" s="8"/>
      <c r="H10" s="8"/>
      <c r="I10" s="8"/>
      <c r="J10" s="8"/>
      <c r="K10" s="8"/>
      <c r="L10" s="8"/>
      <c r="M10" s="8"/>
      <c r="N10" s="8"/>
      <c r="O10" s="17"/>
      <c r="P10" s="17"/>
      <c r="Q10" s="8"/>
      <c r="R10" s="7"/>
      <c r="S10" s="7"/>
      <c r="T10" s="7"/>
      <c r="U10" s="7"/>
      <c r="V10" s="7"/>
    </row>
    <row r="11" spans="1:22" ht="14.45" customHeight="1" x14ac:dyDescent="0.2">
      <c r="A11" s="7"/>
      <c r="B11" s="17"/>
      <c r="C11" s="17"/>
      <c r="D11" s="17"/>
      <c r="E11" s="17"/>
      <c r="F11" s="17"/>
      <c r="G11" s="17"/>
      <c r="H11" s="17"/>
      <c r="I11" s="17"/>
      <c r="J11" s="17"/>
      <c r="K11" s="17"/>
      <c r="L11" s="17"/>
      <c r="M11" s="17"/>
      <c r="N11" s="17"/>
      <c r="O11" s="17"/>
      <c r="P11" s="17"/>
      <c r="Q11" s="17"/>
      <c r="R11" s="7"/>
      <c r="S11" s="7"/>
      <c r="T11" s="7"/>
      <c r="U11" s="7"/>
      <c r="V11" s="7"/>
    </row>
    <row r="12" spans="1:22" ht="14.45" customHeight="1" x14ac:dyDescent="0.2">
      <c r="A12" s="7"/>
      <c r="B12" s="9" t="s">
        <v>84</v>
      </c>
      <c r="C12" s="113" t="s">
        <v>12</v>
      </c>
      <c r="D12" s="111"/>
      <c r="E12" s="111"/>
      <c r="F12" s="111"/>
      <c r="G12" s="111"/>
      <c r="H12" s="111"/>
      <c r="I12" s="111"/>
      <c r="J12" s="111"/>
      <c r="K12" s="111"/>
      <c r="L12" s="111"/>
      <c r="M12" s="111"/>
      <c r="N12" s="111"/>
      <c r="O12" s="111"/>
      <c r="P12" s="111"/>
      <c r="Q12" s="111"/>
      <c r="R12" s="111"/>
      <c r="S12" s="111"/>
      <c r="T12" s="7"/>
      <c r="U12" s="7"/>
      <c r="V12" s="7"/>
    </row>
    <row r="13" spans="1:22" ht="14.45" customHeight="1" x14ac:dyDescent="0.2">
      <c r="A13" s="7"/>
      <c r="B13" s="9"/>
      <c r="C13" s="113" t="s">
        <v>13</v>
      </c>
      <c r="D13" s="111"/>
      <c r="E13" s="111"/>
      <c r="F13" s="111"/>
      <c r="G13" s="111"/>
      <c r="H13" s="111"/>
      <c r="I13" s="111"/>
      <c r="J13" s="111"/>
      <c r="K13" s="111"/>
      <c r="L13" s="111"/>
      <c r="M13" s="111"/>
      <c r="N13" s="111"/>
      <c r="O13" s="111"/>
      <c r="P13" s="111"/>
      <c r="Q13" s="111"/>
      <c r="R13" s="111"/>
      <c r="S13" s="111"/>
      <c r="T13" s="7"/>
      <c r="U13" s="7"/>
      <c r="V13" s="7"/>
    </row>
    <row r="14" spans="1:22" ht="14.45" customHeight="1" x14ac:dyDescent="0.2">
      <c r="A14" s="7"/>
      <c r="B14" s="9"/>
      <c r="C14" s="113" t="s">
        <v>14</v>
      </c>
      <c r="D14" s="111"/>
      <c r="E14" s="111"/>
      <c r="F14" s="111"/>
      <c r="G14" s="111"/>
      <c r="H14" s="111"/>
      <c r="I14" s="111"/>
      <c r="J14" s="111"/>
      <c r="K14" s="111"/>
      <c r="L14" s="111"/>
      <c r="M14" s="111"/>
      <c r="N14" s="111"/>
      <c r="O14" s="111"/>
      <c r="P14" s="111"/>
      <c r="Q14" s="111"/>
      <c r="R14" s="111"/>
      <c r="S14" s="111"/>
      <c r="T14" s="7"/>
      <c r="U14" s="7"/>
      <c r="V14" s="7"/>
    </row>
    <row r="15" spans="1:22" ht="14.45" customHeight="1" x14ac:dyDescent="0.2">
      <c r="A15" s="7"/>
      <c r="B15" s="9"/>
      <c r="C15" s="113" t="s">
        <v>15</v>
      </c>
      <c r="D15" s="111"/>
      <c r="E15" s="111"/>
      <c r="F15" s="111"/>
      <c r="G15" s="111"/>
      <c r="H15" s="111"/>
      <c r="I15" s="111"/>
      <c r="J15" s="111"/>
      <c r="K15" s="111"/>
      <c r="L15" s="111"/>
      <c r="M15" s="111"/>
      <c r="N15" s="111"/>
      <c r="O15" s="111"/>
      <c r="P15" s="111"/>
      <c r="Q15" s="111"/>
      <c r="R15" s="111"/>
      <c r="S15" s="111"/>
      <c r="T15" s="7"/>
      <c r="U15" s="7"/>
      <c r="V15" s="7"/>
    </row>
    <row r="16" spans="1:22" ht="14.45" customHeight="1" x14ac:dyDescent="0.2">
      <c r="A16" s="7"/>
      <c r="B16" s="9"/>
      <c r="C16" s="113" t="s">
        <v>16</v>
      </c>
      <c r="D16" s="111"/>
      <c r="E16" s="111"/>
      <c r="F16" s="111"/>
      <c r="G16" s="111"/>
      <c r="H16" s="111"/>
      <c r="I16" s="111"/>
      <c r="J16" s="111"/>
      <c r="K16" s="111"/>
      <c r="L16" s="111"/>
      <c r="M16" s="111"/>
      <c r="N16" s="111"/>
      <c r="O16" s="111"/>
      <c r="P16" s="111"/>
      <c r="Q16" s="111"/>
      <c r="R16" s="111"/>
      <c r="S16" s="111"/>
      <c r="T16" s="7"/>
      <c r="U16" s="7"/>
      <c r="V16" s="7"/>
    </row>
    <row r="17" spans="1:22" ht="14.45" customHeight="1" x14ac:dyDescent="0.2">
      <c r="A17" s="7"/>
      <c r="B17" s="9"/>
      <c r="C17" s="113" t="s">
        <v>21</v>
      </c>
      <c r="D17" s="116"/>
      <c r="E17" s="116"/>
      <c r="F17" s="116"/>
      <c r="G17" s="116"/>
      <c r="H17" s="116"/>
      <c r="I17" s="116"/>
      <c r="J17" s="116"/>
      <c r="K17" s="116"/>
      <c r="L17" s="116"/>
      <c r="M17" s="116"/>
      <c r="N17" s="116"/>
      <c r="O17" s="116"/>
      <c r="P17" s="116"/>
      <c r="Q17" s="116"/>
      <c r="R17" s="116"/>
      <c r="S17" s="116"/>
      <c r="T17" s="116"/>
      <c r="U17" s="116"/>
      <c r="V17" s="116"/>
    </row>
    <row r="18" spans="1:22" s="2" customFormat="1" ht="14.45" customHeight="1" x14ac:dyDescent="0.2">
      <c r="A18" s="7"/>
      <c r="B18" s="9"/>
      <c r="C18" s="113" t="s">
        <v>22</v>
      </c>
      <c r="D18" s="111"/>
      <c r="E18" s="111"/>
      <c r="F18" s="111"/>
      <c r="G18" s="111"/>
      <c r="H18" s="111"/>
      <c r="I18" s="111"/>
      <c r="J18" s="111"/>
      <c r="K18" s="111"/>
      <c r="L18" s="111"/>
      <c r="M18" s="111"/>
      <c r="N18" s="111"/>
      <c r="O18" s="111"/>
      <c r="P18" s="111"/>
      <c r="Q18" s="111"/>
      <c r="R18" s="111"/>
      <c r="S18" s="111"/>
      <c r="T18" s="7"/>
      <c r="U18" s="7"/>
      <c r="V18" s="7"/>
    </row>
    <row r="19" spans="1:22" ht="14.45" customHeight="1" x14ac:dyDescent="0.2">
      <c r="A19" s="7"/>
      <c r="B19" s="9"/>
      <c r="C19" s="113" t="s">
        <v>23</v>
      </c>
      <c r="D19" s="111"/>
      <c r="E19" s="111"/>
      <c r="F19" s="111"/>
      <c r="G19" s="111"/>
      <c r="H19" s="111"/>
      <c r="I19" s="111"/>
      <c r="J19" s="111"/>
      <c r="K19" s="111"/>
      <c r="L19" s="111"/>
      <c r="M19" s="111"/>
      <c r="N19" s="111"/>
      <c r="O19" s="111"/>
      <c r="P19" s="111"/>
      <c r="Q19" s="111"/>
      <c r="R19" s="111"/>
      <c r="S19" s="111"/>
      <c r="T19" s="7"/>
      <c r="U19" s="7"/>
      <c r="V19" s="7"/>
    </row>
    <row r="20" spans="1:22" ht="14.45" customHeight="1" x14ac:dyDescent="0.2">
      <c r="A20" s="7"/>
      <c r="B20" s="9"/>
      <c r="C20" s="113" t="s">
        <v>24</v>
      </c>
      <c r="D20" s="111"/>
      <c r="E20" s="111"/>
      <c r="F20" s="111"/>
      <c r="G20" s="111"/>
      <c r="H20" s="111"/>
      <c r="I20" s="111"/>
      <c r="J20" s="111"/>
      <c r="K20" s="111"/>
      <c r="L20" s="111"/>
      <c r="M20" s="111"/>
      <c r="N20" s="111"/>
      <c r="O20" s="111"/>
      <c r="P20" s="111"/>
      <c r="Q20" s="111"/>
      <c r="R20" s="111"/>
      <c r="S20" s="111"/>
      <c r="T20" s="7"/>
      <c r="U20" s="7"/>
      <c r="V20" s="7"/>
    </row>
    <row r="21" spans="1:22" ht="14.45" customHeight="1" x14ac:dyDescent="0.2">
      <c r="A21" s="7"/>
      <c r="B21" s="7"/>
      <c r="C21" s="7"/>
      <c r="D21" s="7"/>
      <c r="E21" s="7"/>
      <c r="F21" s="7"/>
      <c r="G21" s="7"/>
      <c r="H21" s="7"/>
      <c r="I21" s="7"/>
      <c r="J21" s="7"/>
      <c r="K21" s="7"/>
      <c r="L21" s="7"/>
      <c r="M21" s="7"/>
      <c r="N21" s="7"/>
      <c r="O21" s="7"/>
      <c r="P21" s="7"/>
      <c r="Q21" s="7"/>
      <c r="R21" s="7"/>
      <c r="S21" s="7"/>
      <c r="T21" s="7"/>
      <c r="U21" s="7"/>
      <c r="V21" s="7"/>
    </row>
    <row r="22" spans="1:22" ht="14.45" customHeight="1" x14ac:dyDescent="0.2">
      <c r="A22" s="7"/>
      <c r="B22" s="4"/>
      <c r="C22" s="114" t="s">
        <v>2</v>
      </c>
      <c r="D22" s="112"/>
      <c r="E22" s="112"/>
      <c r="F22" s="112"/>
      <c r="G22" s="112"/>
      <c r="H22" s="115"/>
      <c r="I22" s="24"/>
      <c r="J22" s="115"/>
      <c r="K22" s="115"/>
      <c r="L22" s="115"/>
      <c r="M22" s="115"/>
      <c r="N22" s="115"/>
      <c r="O22" s="115"/>
      <c r="P22" s="115"/>
      <c r="Q22" s="115"/>
      <c r="R22" s="115"/>
      <c r="S22" s="115"/>
      <c r="T22" s="7"/>
      <c r="U22" s="7"/>
      <c r="V22" s="7"/>
    </row>
    <row r="23" spans="1:22" ht="14.45" customHeight="1" x14ac:dyDescent="0.2">
      <c r="A23" s="7"/>
      <c r="B23" s="5"/>
      <c r="C23" s="110" t="s">
        <v>25</v>
      </c>
      <c r="D23" s="110"/>
      <c r="E23" s="110"/>
      <c r="F23" s="110"/>
      <c r="G23" s="3"/>
      <c r="H23" s="23"/>
      <c r="I23" s="24"/>
      <c r="J23" s="111"/>
      <c r="K23" s="111"/>
      <c r="L23" s="111"/>
      <c r="M23" s="111"/>
      <c r="N23" s="111"/>
      <c r="O23" s="111"/>
      <c r="P23" s="111"/>
      <c r="Q23" s="111"/>
      <c r="R23" s="111"/>
      <c r="S23" s="111"/>
      <c r="T23" s="7"/>
      <c r="U23" s="7"/>
      <c r="V23" s="7"/>
    </row>
    <row r="24" spans="1:22" ht="14.45" customHeight="1" x14ac:dyDescent="0.2">
      <c r="A24" s="7"/>
      <c r="B24" s="2"/>
      <c r="T24" s="7"/>
      <c r="U24" s="7"/>
      <c r="V24" s="7"/>
    </row>
    <row r="25" spans="1:22" ht="14.45" customHeight="1" x14ac:dyDescent="0.2">
      <c r="A25" s="11"/>
      <c r="B25" s="112" t="s">
        <v>3</v>
      </c>
      <c r="C25" s="112"/>
      <c r="D25" s="112"/>
      <c r="E25" s="112"/>
      <c r="F25" s="112"/>
      <c r="G25" s="112"/>
      <c r="H25" s="21"/>
      <c r="I25" s="21"/>
      <c r="J25" s="21"/>
      <c r="T25" s="11"/>
      <c r="U25" s="11"/>
      <c r="V25" s="11"/>
    </row>
    <row r="26" spans="1:22" ht="14.45" customHeight="1" x14ac:dyDescent="0.2">
      <c r="A26" s="11"/>
      <c r="B26" s="2"/>
      <c r="E26" s="18"/>
      <c r="F26" s="18"/>
      <c r="G26" s="18"/>
      <c r="H26" s="18"/>
      <c r="I26" s="18"/>
      <c r="J26" s="18"/>
      <c r="T26" s="11"/>
      <c r="U26" s="11"/>
      <c r="V26" s="11"/>
    </row>
    <row r="27" spans="1:22" ht="14.45" customHeight="1" x14ac:dyDescent="0.2">
      <c r="A27" s="122" t="s">
        <v>17</v>
      </c>
      <c r="B27" s="122"/>
      <c r="C27" s="122"/>
      <c r="D27" s="122"/>
      <c r="E27" s="122"/>
      <c r="F27" s="122"/>
      <c r="G27" s="122"/>
      <c r="H27" s="122"/>
      <c r="I27" s="122"/>
      <c r="J27" s="122"/>
      <c r="K27" s="122"/>
      <c r="L27" s="122"/>
      <c r="M27" s="122"/>
      <c r="N27" s="122"/>
      <c r="O27" s="122"/>
      <c r="P27" s="122"/>
      <c r="Q27" s="122"/>
      <c r="R27" s="122"/>
      <c r="S27" s="122"/>
      <c r="T27" s="122"/>
      <c r="U27" s="122"/>
      <c r="V27" s="122"/>
    </row>
    <row r="28" spans="1:22" ht="14.45" customHeight="1" x14ac:dyDescent="0.2">
      <c r="A28" s="122" t="s">
        <v>18</v>
      </c>
      <c r="B28" s="122"/>
      <c r="C28" s="122"/>
      <c r="D28" s="122"/>
      <c r="E28" s="122"/>
      <c r="F28" s="122"/>
      <c r="G28" s="122"/>
      <c r="H28" s="122"/>
      <c r="I28" s="122"/>
      <c r="J28" s="122"/>
      <c r="K28" s="122"/>
      <c r="L28" s="122"/>
      <c r="M28" s="122"/>
      <c r="N28" s="122"/>
      <c r="O28" s="122"/>
      <c r="P28" s="122"/>
      <c r="Q28" s="122"/>
      <c r="R28" s="122"/>
      <c r="S28" s="122"/>
      <c r="T28" s="122"/>
      <c r="U28" s="122"/>
      <c r="V28" s="122"/>
    </row>
    <row r="29" spans="1:22" ht="14.45" customHeight="1" x14ac:dyDescent="0.2">
      <c r="A29" s="12"/>
      <c r="B29" s="109"/>
      <c r="C29" s="109"/>
      <c r="D29" s="109"/>
      <c r="E29" s="109"/>
      <c r="F29" s="109"/>
      <c r="G29" s="109"/>
      <c r="H29" s="109"/>
      <c r="I29" s="109"/>
      <c r="J29" s="109"/>
      <c r="K29" s="13"/>
      <c r="L29" s="13"/>
      <c r="M29" s="13"/>
      <c r="N29" s="13"/>
      <c r="O29" s="13"/>
      <c r="P29" s="13"/>
      <c r="Q29" s="13"/>
      <c r="R29" s="13"/>
      <c r="S29" s="13"/>
      <c r="T29" s="13"/>
      <c r="U29" s="13"/>
      <c r="V29" s="14"/>
    </row>
    <row r="30" spans="1:22" ht="48" customHeight="1" x14ac:dyDescent="0.2">
      <c r="A30" s="76" t="s">
        <v>52</v>
      </c>
      <c r="B30" s="76"/>
      <c r="C30" s="76"/>
      <c r="D30" s="76"/>
      <c r="E30" s="76"/>
      <c r="F30" s="76"/>
      <c r="G30" s="76"/>
      <c r="H30" s="76"/>
      <c r="I30" s="76"/>
      <c r="J30" s="76"/>
      <c r="K30" s="76"/>
      <c r="L30" s="76"/>
      <c r="M30" s="76"/>
      <c r="N30" s="76"/>
      <c r="O30" s="76"/>
      <c r="P30" s="76"/>
      <c r="Q30" s="76"/>
      <c r="R30" s="76"/>
      <c r="S30" s="76"/>
      <c r="T30" s="76"/>
      <c r="U30" s="76"/>
      <c r="V30" s="76"/>
    </row>
    <row r="32" spans="1:22" ht="63" customHeight="1" x14ac:dyDescent="0.2">
      <c r="A32" s="77" t="s">
        <v>4</v>
      </c>
      <c r="B32" s="77" t="s">
        <v>26</v>
      </c>
      <c r="C32" s="77"/>
      <c r="D32" s="77"/>
      <c r="E32" s="77"/>
      <c r="F32" s="77"/>
      <c r="G32" s="77"/>
      <c r="H32" s="77"/>
      <c r="I32" s="77"/>
      <c r="J32" s="77"/>
      <c r="K32" s="69" t="s">
        <v>64</v>
      </c>
      <c r="L32" s="70"/>
      <c r="M32" s="70"/>
      <c r="N32" s="70"/>
      <c r="O32" s="70"/>
      <c r="P32" s="70"/>
      <c r="Q32" s="70"/>
      <c r="R32" s="71"/>
      <c r="S32" s="69" t="s">
        <v>65</v>
      </c>
      <c r="T32" s="71"/>
      <c r="U32" s="97" t="s">
        <v>5</v>
      </c>
    </row>
    <row r="33" spans="1:21" ht="29.25" customHeight="1" x14ac:dyDescent="0.2">
      <c r="A33" s="77"/>
      <c r="B33" s="77"/>
      <c r="C33" s="77"/>
      <c r="D33" s="77"/>
      <c r="E33" s="77"/>
      <c r="F33" s="77"/>
      <c r="G33" s="77"/>
      <c r="H33" s="77"/>
      <c r="I33" s="77"/>
      <c r="J33" s="77"/>
      <c r="K33" s="46" t="s">
        <v>6</v>
      </c>
      <c r="L33" s="46" t="s">
        <v>7</v>
      </c>
      <c r="M33" s="46" t="s">
        <v>8</v>
      </c>
      <c r="N33" s="46" t="s">
        <v>9</v>
      </c>
      <c r="O33" s="46" t="s">
        <v>10</v>
      </c>
      <c r="P33" s="46" t="s">
        <v>11</v>
      </c>
      <c r="Q33" s="46" t="s">
        <v>19</v>
      </c>
      <c r="R33" s="46" t="s">
        <v>20</v>
      </c>
      <c r="S33" s="99" t="s">
        <v>8</v>
      </c>
      <c r="T33" s="100"/>
      <c r="U33" s="98"/>
    </row>
    <row r="34" spans="1:21" x14ac:dyDescent="0.2">
      <c r="A34" s="4">
        <v>1</v>
      </c>
      <c r="B34" s="81">
        <v>2</v>
      </c>
      <c r="C34" s="82"/>
      <c r="D34" s="82"/>
      <c r="E34" s="82"/>
      <c r="F34" s="82"/>
      <c r="G34" s="82"/>
      <c r="H34" s="82"/>
      <c r="I34" s="82"/>
      <c r="J34" s="83"/>
      <c r="K34" s="4">
        <v>3</v>
      </c>
      <c r="L34" s="4">
        <v>4</v>
      </c>
      <c r="M34" s="4">
        <v>5</v>
      </c>
      <c r="N34" s="4">
        <v>6</v>
      </c>
      <c r="O34" s="4">
        <v>7</v>
      </c>
      <c r="P34" s="4">
        <v>8</v>
      </c>
      <c r="Q34" s="4">
        <v>9</v>
      </c>
      <c r="R34" s="4">
        <v>10</v>
      </c>
      <c r="S34" s="81">
        <v>11</v>
      </c>
      <c r="T34" s="83"/>
      <c r="U34" s="4">
        <v>12</v>
      </c>
    </row>
    <row r="35" spans="1:21" ht="25.5" customHeight="1" x14ac:dyDescent="0.2">
      <c r="A35" s="6">
        <v>1</v>
      </c>
      <c r="B35" s="72" t="s">
        <v>27</v>
      </c>
      <c r="C35" s="73"/>
      <c r="D35" s="73"/>
      <c r="E35" s="73"/>
      <c r="F35" s="73"/>
      <c r="G35" s="73"/>
      <c r="H35" s="73"/>
      <c r="I35" s="73"/>
      <c r="J35" s="74"/>
      <c r="K35" s="25"/>
      <c r="L35" s="26"/>
      <c r="M35" s="25"/>
      <c r="N35" s="25"/>
      <c r="O35" s="26"/>
      <c r="P35" s="25"/>
      <c r="Q35" s="25"/>
      <c r="R35" s="26"/>
      <c r="S35" s="85"/>
      <c r="T35" s="86"/>
      <c r="U35" s="25"/>
    </row>
    <row r="36" spans="1:21" ht="141.75" customHeight="1" x14ac:dyDescent="0.2">
      <c r="A36" s="6">
        <v>2</v>
      </c>
      <c r="B36" s="72" t="s">
        <v>53</v>
      </c>
      <c r="C36" s="73"/>
      <c r="D36" s="73"/>
      <c r="E36" s="73"/>
      <c r="F36" s="73"/>
      <c r="G36" s="73"/>
      <c r="H36" s="73"/>
      <c r="I36" s="73"/>
      <c r="J36" s="74"/>
      <c r="K36" s="26"/>
      <c r="L36" s="25"/>
      <c r="M36" s="26"/>
      <c r="N36" s="26"/>
      <c r="O36" s="25"/>
      <c r="P36" s="26"/>
      <c r="Q36" s="26"/>
      <c r="R36" s="25"/>
      <c r="S36" s="87"/>
      <c r="T36" s="88"/>
      <c r="U36" s="25"/>
    </row>
    <row r="37" spans="1:21" ht="45" customHeight="1" x14ac:dyDescent="0.2">
      <c r="A37" s="6">
        <v>3</v>
      </c>
      <c r="B37" s="72" t="s">
        <v>27</v>
      </c>
      <c r="C37" s="73"/>
      <c r="D37" s="73"/>
      <c r="E37" s="73"/>
      <c r="F37" s="73"/>
      <c r="G37" s="73"/>
      <c r="H37" s="73"/>
      <c r="I37" s="73"/>
      <c r="J37" s="74"/>
      <c r="K37" s="26"/>
      <c r="L37" s="25"/>
      <c r="M37" s="26"/>
      <c r="N37" s="26"/>
      <c r="O37" s="25"/>
      <c r="P37" s="26"/>
      <c r="Q37" s="26"/>
      <c r="R37" s="25"/>
      <c r="S37" s="87"/>
      <c r="T37" s="88"/>
      <c r="U37" s="25"/>
    </row>
    <row r="38" spans="1:21" ht="138.75" customHeight="1" x14ac:dyDescent="0.2">
      <c r="A38" s="6">
        <v>4</v>
      </c>
      <c r="B38" s="72" t="s">
        <v>54</v>
      </c>
      <c r="C38" s="73"/>
      <c r="D38" s="73"/>
      <c r="E38" s="73"/>
      <c r="F38" s="73"/>
      <c r="G38" s="73"/>
      <c r="H38" s="73"/>
      <c r="I38" s="73"/>
      <c r="J38" s="74"/>
      <c r="K38" s="26"/>
      <c r="L38" s="25"/>
      <c r="M38" s="26"/>
      <c r="N38" s="26"/>
      <c r="O38" s="25"/>
      <c r="P38" s="26"/>
      <c r="Q38" s="26"/>
      <c r="R38" s="25"/>
      <c r="S38" s="87"/>
      <c r="T38" s="88"/>
      <c r="U38" s="25"/>
    </row>
    <row r="39" spans="1:21" ht="66.75" customHeight="1" x14ac:dyDescent="0.2">
      <c r="A39" s="6">
        <v>5</v>
      </c>
      <c r="B39" s="72" t="s">
        <v>55</v>
      </c>
      <c r="C39" s="73"/>
      <c r="D39" s="73"/>
      <c r="E39" s="73"/>
      <c r="F39" s="73"/>
      <c r="G39" s="73"/>
      <c r="H39" s="73"/>
      <c r="I39" s="73"/>
      <c r="J39" s="74"/>
      <c r="K39" s="26"/>
      <c r="L39" s="25"/>
      <c r="M39" s="26"/>
      <c r="N39" s="26"/>
      <c r="O39" s="25"/>
      <c r="P39" s="26"/>
      <c r="Q39" s="26"/>
      <c r="R39" s="25"/>
      <c r="S39" s="87"/>
      <c r="T39" s="88"/>
      <c r="U39" s="25"/>
    </row>
    <row r="40" spans="1:21" ht="75" customHeight="1" x14ac:dyDescent="0.2">
      <c r="A40" s="6">
        <v>6</v>
      </c>
      <c r="B40" s="72" t="s">
        <v>36</v>
      </c>
      <c r="C40" s="73"/>
      <c r="D40" s="73"/>
      <c r="E40" s="73"/>
      <c r="F40" s="73"/>
      <c r="G40" s="73"/>
      <c r="H40" s="73"/>
      <c r="I40" s="73"/>
      <c r="J40" s="74"/>
      <c r="K40" s="27"/>
      <c r="L40" s="10">
        <f>L35*207.9</f>
        <v>0</v>
      </c>
      <c r="M40" s="27"/>
      <c r="N40" s="27"/>
      <c r="O40" s="27"/>
      <c r="P40" s="27"/>
      <c r="Q40" s="27"/>
      <c r="R40" s="27"/>
      <c r="S40" s="89"/>
      <c r="T40" s="90"/>
      <c r="U40" s="28">
        <f>L40</f>
        <v>0</v>
      </c>
    </row>
    <row r="41" spans="1:21" ht="78" customHeight="1" x14ac:dyDescent="0.2">
      <c r="A41" s="6">
        <v>7</v>
      </c>
      <c r="B41" s="72" t="s">
        <v>35</v>
      </c>
      <c r="C41" s="73"/>
      <c r="D41" s="73"/>
      <c r="E41" s="73"/>
      <c r="F41" s="73"/>
      <c r="G41" s="73"/>
      <c r="H41" s="73"/>
      <c r="I41" s="73"/>
      <c r="J41" s="74"/>
      <c r="K41" s="27"/>
      <c r="L41" s="27"/>
      <c r="M41" s="27"/>
      <c r="N41" s="27"/>
      <c r="O41" s="10">
        <f>O35*374.22</f>
        <v>0</v>
      </c>
      <c r="P41" s="27"/>
      <c r="Q41" s="27"/>
      <c r="R41" s="10">
        <f>R35*519.75</f>
        <v>0</v>
      </c>
      <c r="S41" s="89"/>
      <c r="T41" s="90"/>
      <c r="U41" s="28">
        <f>O41+R41</f>
        <v>0</v>
      </c>
    </row>
    <row r="42" spans="1:21" ht="78" customHeight="1" x14ac:dyDescent="0.2">
      <c r="A42" s="6">
        <v>8</v>
      </c>
      <c r="B42" s="72" t="s">
        <v>37</v>
      </c>
      <c r="C42" s="73"/>
      <c r="D42" s="73"/>
      <c r="E42" s="73"/>
      <c r="F42" s="73"/>
      <c r="G42" s="73"/>
      <c r="H42" s="73"/>
      <c r="I42" s="73"/>
      <c r="J42" s="74"/>
      <c r="K42" s="10">
        <f>K36*207.9</f>
        <v>0</v>
      </c>
      <c r="L42" s="27"/>
      <c r="M42" s="27"/>
      <c r="N42" s="27"/>
      <c r="O42" s="27"/>
      <c r="P42" s="27"/>
      <c r="Q42" s="27"/>
      <c r="R42" s="27"/>
      <c r="S42" s="89"/>
      <c r="T42" s="90"/>
      <c r="U42" s="28">
        <f>K42</f>
        <v>0</v>
      </c>
    </row>
    <row r="43" spans="1:21" ht="66.75" customHeight="1" x14ac:dyDescent="0.2">
      <c r="A43" s="6">
        <v>9</v>
      </c>
      <c r="B43" s="72" t="s">
        <v>38</v>
      </c>
      <c r="C43" s="73"/>
      <c r="D43" s="73"/>
      <c r="E43" s="73"/>
      <c r="F43" s="73"/>
      <c r="G43" s="73"/>
      <c r="H43" s="73"/>
      <c r="I43" s="73"/>
      <c r="J43" s="74"/>
      <c r="K43" s="27"/>
      <c r="L43" s="27"/>
      <c r="M43" s="10">
        <f>M36*49.5</f>
        <v>0</v>
      </c>
      <c r="N43" s="27"/>
      <c r="O43" s="27"/>
      <c r="P43" s="27"/>
      <c r="Q43" s="27"/>
      <c r="R43" s="27"/>
      <c r="S43" s="89"/>
      <c r="T43" s="90"/>
      <c r="U43" s="28">
        <f>M43</f>
        <v>0</v>
      </c>
    </row>
    <row r="44" spans="1:21" ht="76.5" customHeight="1" x14ac:dyDescent="0.2">
      <c r="A44" s="6">
        <v>10</v>
      </c>
      <c r="B44" s="72" t="s">
        <v>56</v>
      </c>
      <c r="C44" s="73"/>
      <c r="D44" s="73"/>
      <c r="E44" s="73"/>
      <c r="F44" s="73"/>
      <c r="G44" s="73"/>
      <c r="H44" s="73"/>
      <c r="I44" s="73"/>
      <c r="J44" s="74"/>
      <c r="K44" s="27"/>
      <c r="L44" s="27"/>
      <c r="M44" s="27"/>
      <c r="N44" s="10">
        <f>N36*291.06</f>
        <v>0</v>
      </c>
      <c r="O44" s="27"/>
      <c r="P44" s="10">
        <f>P36*318.78</f>
        <v>0</v>
      </c>
      <c r="Q44" s="10">
        <f>Q36*519.75</f>
        <v>0</v>
      </c>
      <c r="R44" s="27"/>
      <c r="S44" s="78">
        <f>S36*569.25</f>
        <v>0</v>
      </c>
      <c r="T44" s="79">
        <f t="shared" ref="T44" si="0">T36*519.75</f>
        <v>0</v>
      </c>
      <c r="U44" s="28">
        <f>N44+P44+Q44+S44</f>
        <v>0</v>
      </c>
    </row>
    <row r="45" spans="1:21" ht="76.5" customHeight="1" x14ac:dyDescent="0.2">
      <c r="A45" s="6">
        <v>11</v>
      </c>
      <c r="B45" s="72" t="s">
        <v>39</v>
      </c>
      <c r="C45" s="73"/>
      <c r="D45" s="73"/>
      <c r="E45" s="73"/>
      <c r="F45" s="73"/>
      <c r="G45" s="73"/>
      <c r="H45" s="73"/>
      <c r="I45" s="73"/>
      <c r="J45" s="74"/>
      <c r="K45" s="10">
        <f>K37*207.9</f>
        <v>0</v>
      </c>
      <c r="L45" s="27"/>
      <c r="M45" s="27"/>
      <c r="N45" s="27"/>
      <c r="O45" s="27"/>
      <c r="P45" s="27"/>
      <c r="Q45" s="27"/>
      <c r="R45" s="27"/>
      <c r="S45" s="89"/>
      <c r="T45" s="90"/>
      <c r="U45" s="28">
        <f>K45</f>
        <v>0</v>
      </c>
    </row>
    <row r="46" spans="1:21" ht="69" customHeight="1" x14ac:dyDescent="0.2">
      <c r="A46" s="6">
        <v>12</v>
      </c>
      <c r="B46" s="72" t="s">
        <v>40</v>
      </c>
      <c r="C46" s="73"/>
      <c r="D46" s="73"/>
      <c r="E46" s="73"/>
      <c r="F46" s="73"/>
      <c r="G46" s="73"/>
      <c r="H46" s="73"/>
      <c r="I46" s="73"/>
      <c r="J46" s="74"/>
      <c r="K46" s="27"/>
      <c r="L46" s="27"/>
      <c r="M46" s="10">
        <f>M37*49.5</f>
        <v>0</v>
      </c>
      <c r="N46" s="27"/>
      <c r="O46" s="27"/>
      <c r="P46" s="27"/>
      <c r="Q46" s="27"/>
      <c r="R46" s="27"/>
      <c r="S46" s="89"/>
      <c r="T46" s="90"/>
      <c r="U46" s="28">
        <f>M46</f>
        <v>0</v>
      </c>
    </row>
    <row r="47" spans="1:21" ht="75.75" customHeight="1" x14ac:dyDescent="0.2">
      <c r="A47" s="6">
        <v>13</v>
      </c>
      <c r="B47" s="72" t="s">
        <v>57</v>
      </c>
      <c r="C47" s="73"/>
      <c r="D47" s="73"/>
      <c r="E47" s="73"/>
      <c r="F47" s="73"/>
      <c r="G47" s="73"/>
      <c r="H47" s="73"/>
      <c r="I47" s="73"/>
      <c r="J47" s="74"/>
      <c r="K47" s="27"/>
      <c r="L47" s="27"/>
      <c r="M47" s="27"/>
      <c r="N47" s="10">
        <f>N37*291.06</f>
        <v>0</v>
      </c>
      <c r="O47" s="27"/>
      <c r="P47" s="10">
        <f>P37*318.78</f>
        <v>0</v>
      </c>
      <c r="Q47" s="10">
        <f>Q37*519.75</f>
        <v>0</v>
      </c>
      <c r="R47" s="27"/>
      <c r="S47" s="78">
        <f>S37*569.25</f>
        <v>0</v>
      </c>
      <c r="T47" s="79"/>
      <c r="U47" s="28">
        <f>N47+P47+Q47+S47</f>
        <v>0</v>
      </c>
    </row>
    <row r="48" spans="1:21" ht="75.75" customHeight="1" x14ac:dyDescent="0.2">
      <c r="A48" s="6">
        <v>14</v>
      </c>
      <c r="B48" s="72" t="s">
        <v>41</v>
      </c>
      <c r="C48" s="73"/>
      <c r="D48" s="73"/>
      <c r="E48" s="73"/>
      <c r="F48" s="73"/>
      <c r="G48" s="73"/>
      <c r="H48" s="73"/>
      <c r="I48" s="73"/>
      <c r="J48" s="74"/>
      <c r="K48" s="10">
        <f>K38*207.9</f>
        <v>0</v>
      </c>
      <c r="L48" s="27"/>
      <c r="M48" s="27"/>
      <c r="N48" s="27"/>
      <c r="O48" s="27"/>
      <c r="P48" s="27"/>
      <c r="Q48" s="27"/>
      <c r="R48" s="27"/>
      <c r="S48" s="89"/>
      <c r="T48" s="90"/>
      <c r="U48" s="28">
        <f>K48</f>
        <v>0</v>
      </c>
    </row>
    <row r="49" spans="1:22" ht="65.25" customHeight="1" x14ac:dyDescent="0.2">
      <c r="A49" s="6">
        <v>15</v>
      </c>
      <c r="B49" s="72" t="s">
        <v>58</v>
      </c>
      <c r="C49" s="73"/>
      <c r="D49" s="73"/>
      <c r="E49" s="73"/>
      <c r="F49" s="73"/>
      <c r="G49" s="73"/>
      <c r="H49" s="73"/>
      <c r="I49" s="73"/>
      <c r="J49" s="74"/>
      <c r="K49" s="27"/>
      <c r="L49" s="27"/>
      <c r="M49" s="10">
        <f>M38*49.5</f>
        <v>0</v>
      </c>
      <c r="N49" s="27"/>
      <c r="O49" s="27"/>
      <c r="P49" s="27"/>
      <c r="Q49" s="27"/>
      <c r="R49" s="27"/>
      <c r="S49" s="89"/>
      <c r="T49" s="90"/>
      <c r="U49" s="28">
        <f>M49</f>
        <v>0</v>
      </c>
    </row>
    <row r="50" spans="1:22" ht="81" customHeight="1" x14ac:dyDescent="0.2">
      <c r="A50" s="6">
        <v>16</v>
      </c>
      <c r="B50" s="72" t="s">
        <v>59</v>
      </c>
      <c r="C50" s="73"/>
      <c r="D50" s="73"/>
      <c r="E50" s="73"/>
      <c r="F50" s="73"/>
      <c r="G50" s="73"/>
      <c r="H50" s="73"/>
      <c r="I50" s="73"/>
      <c r="J50" s="74"/>
      <c r="K50" s="27"/>
      <c r="L50" s="27"/>
      <c r="M50" s="27"/>
      <c r="N50" s="10">
        <f>N38*291.06</f>
        <v>0</v>
      </c>
      <c r="O50" s="27"/>
      <c r="P50" s="10">
        <f>P38*318.78</f>
        <v>0</v>
      </c>
      <c r="Q50" s="10">
        <f>Q38*519.75</f>
        <v>0</v>
      </c>
      <c r="R50" s="27"/>
      <c r="S50" s="78">
        <f>S38*569.25</f>
        <v>0</v>
      </c>
      <c r="T50" s="79">
        <f t="shared" ref="T50" si="1">T38*519.75</f>
        <v>0</v>
      </c>
      <c r="U50" s="28">
        <f>N50+P50+Q50+S50</f>
        <v>0</v>
      </c>
    </row>
    <row r="51" spans="1:22" ht="111.75" customHeight="1" x14ac:dyDescent="0.2">
      <c r="A51" s="6">
        <v>17</v>
      </c>
      <c r="B51" s="72" t="s">
        <v>60</v>
      </c>
      <c r="C51" s="73"/>
      <c r="D51" s="73"/>
      <c r="E51" s="73"/>
      <c r="F51" s="73"/>
      <c r="G51" s="73"/>
      <c r="H51" s="73"/>
      <c r="I51" s="73"/>
      <c r="J51" s="74"/>
      <c r="K51" s="10">
        <f>K39*207.9</f>
        <v>0</v>
      </c>
      <c r="L51" s="27"/>
      <c r="M51" s="10">
        <f>M39*49.5</f>
        <v>0</v>
      </c>
      <c r="N51" s="10">
        <f>N39*291.06</f>
        <v>0</v>
      </c>
      <c r="O51" s="27"/>
      <c r="P51" s="10">
        <f>P39*318.78</f>
        <v>0</v>
      </c>
      <c r="Q51" s="10">
        <f>Q39*519.75</f>
        <v>0</v>
      </c>
      <c r="R51" s="27"/>
      <c r="S51" s="78">
        <f>S39*569.25</f>
        <v>0</v>
      </c>
      <c r="T51" s="79">
        <f t="shared" ref="T51" si="2">T39*519.75</f>
        <v>0</v>
      </c>
      <c r="U51" s="28">
        <f>K51+M51+N51+P51+Q51+S51</f>
        <v>0</v>
      </c>
    </row>
    <row r="52" spans="1:22" ht="29.25" customHeight="1" x14ac:dyDescent="0.2">
      <c r="A52" s="6">
        <v>18</v>
      </c>
      <c r="B52" s="72" t="s">
        <v>61</v>
      </c>
      <c r="C52" s="73"/>
      <c r="D52" s="73"/>
      <c r="E52" s="73"/>
      <c r="F52" s="73"/>
      <c r="G52" s="73"/>
      <c r="H52" s="73"/>
      <c r="I52" s="73"/>
      <c r="J52" s="74"/>
      <c r="K52" s="16">
        <f>K42+K45+K48+K51</f>
        <v>0</v>
      </c>
      <c r="L52" s="16">
        <f>L40</f>
        <v>0</v>
      </c>
      <c r="M52" s="16">
        <f>M43+M46+M49+M51</f>
        <v>0</v>
      </c>
      <c r="N52" s="16">
        <f>N44+N47+N50+N51</f>
        <v>0</v>
      </c>
      <c r="O52" s="16">
        <f>O41</f>
        <v>0</v>
      </c>
      <c r="P52" s="16">
        <f>P44+P47+P50+P51</f>
        <v>0</v>
      </c>
      <c r="Q52" s="16">
        <f>Q44+Q47+Q50+Q51</f>
        <v>0</v>
      </c>
      <c r="R52" s="16">
        <f>R41</f>
        <v>0</v>
      </c>
      <c r="S52" s="66">
        <f>S44+S47+S50+S51</f>
        <v>0</v>
      </c>
      <c r="T52" s="67"/>
      <c r="U52" s="16">
        <f>SUM(U40:U51)</f>
        <v>0</v>
      </c>
    </row>
    <row r="53" spans="1:22" ht="29.25" customHeight="1" x14ac:dyDescent="0.2">
      <c r="A53" s="6">
        <v>19</v>
      </c>
      <c r="B53" s="91" t="s">
        <v>31</v>
      </c>
      <c r="C53" s="91"/>
      <c r="D53" s="91"/>
      <c r="E53" s="91"/>
      <c r="F53" s="91"/>
      <c r="G53" s="91"/>
      <c r="H53" s="91"/>
      <c r="I53" s="91"/>
      <c r="J53" s="91"/>
      <c r="K53" s="16">
        <f>ROUNDDOWN(K52*0.01,2)</f>
        <v>0</v>
      </c>
      <c r="L53" s="16">
        <f t="shared" ref="L53:U53" si="3">ROUNDDOWN(L52*0.01,2)</f>
        <v>0</v>
      </c>
      <c r="M53" s="16">
        <f t="shared" si="3"/>
        <v>0</v>
      </c>
      <c r="N53" s="16">
        <f t="shared" si="3"/>
        <v>0</v>
      </c>
      <c r="O53" s="16">
        <f t="shared" si="3"/>
        <v>0</v>
      </c>
      <c r="P53" s="16">
        <f t="shared" si="3"/>
        <v>0</v>
      </c>
      <c r="Q53" s="16">
        <f t="shared" si="3"/>
        <v>0</v>
      </c>
      <c r="R53" s="16">
        <f t="shared" si="3"/>
        <v>0</v>
      </c>
      <c r="S53" s="66">
        <f t="shared" si="3"/>
        <v>0</v>
      </c>
      <c r="T53" s="67"/>
      <c r="U53" s="16">
        <f t="shared" si="3"/>
        <v>0</v>
      </c>
      <c r="V53" s="47"/>
    </row>
    <row r="54" spans="1:22" ht="29.25" customHeight="1" x14ac:dyDescent="0.2">
      <c r="A54" s="6">
        <v>20</v>
      </c>
      <c r="B54" s="91" t="s">
        <v>32</v>
      </c>
      <c r="C54" s="91"/>
      <c r="D54" s="91"/>
      <c r="E54" s="91"/>
      <c r="F54" s="91"/>
      <c r="G54" s="91"/>
      <c r="H54" s="91"/>
      <c r="I54" s="91"/>
      <c r="J54" s="91"/>
      <c r="K54" s="16">
        <f>K52+K53</f>
        <v>0</v>
      </c>
      <c r="L54" s="16">
        <f t="shared" ref="L54:U54" si="4">L52+L53</f>
        <v>0</v>
      </c>
      <c r="M54" s="16">
        <f t="shared" si="4"/>
        <v>0</v>
      </c>
      <c r="N54" s="16">
        <f t="shared" si="4"/>
        <v>0</v>
      </c>
      <c r="O54" s="16">
        <f t="shared" si="4"/>
        <v>0</v>
      </c>
      <c r="P54" s="16">
        <f t="shared" si="4"/>
        <v>0</v>
      </c>
      <c r="Q54" s="16">
        <f t="shared" si="4"/>
        <v>0</v>
      </c>
      <c r="R54" s="16">
        <f t="shared" si="4"/>
        <v>0</v>
      </c>
      <c r="S54" s="66">
        <f t="shared" si="4"/>
        <v>0</v>
      </c>
      <c r="T54" s="67"/>
      <c r="U54" s="16">
        <f t="shared" si="4"/>
        <v>0</v>
      </c>
      <c r="V54" s="47"/>
    </row>
    <row r="55" spans="1:22" ht="14.25" x14ac:dyDescent="0.2">
      <c r="A55" s="29"/>
      <c r="B55" s="30"/>
      <c r="C55" s="30"/>
    </row>
    <row r="56" spans="1:22" ht="20.25" customHeight="1" thickBot="1" x14ac:dyDescent="0.25">
      <c r="A56" s="68" t="s">
        <v>62</v>
      </c>
      <c r="B56" s="68"/>
      <c r="C56" s="68"/>
      <c r="D56" s="68"/>
      <c r="E56" s="68"/>
      <c r="F56" s="68"/>
      <c r="G56" s="68"/>
      <c r="H56" s="68"/>
      <c r="I56" s="68"/>
      <c r="J56" s="68"/>
      <c r="K56" s="68"/>
      <c r="L56" s="68"/>
      <c r="M56" s="68"/>
      <c r="N56" s="68"/>
      <c r="O56" s="68"/>
      <c r="P56" s="68"/>
      <c r="R56" s="44"/>
      <c r="S56" s="44"/>
      <c r="T56" s="44"/>
      <c r="U56" s="44"/>
    </row>
    <row r="57" spans="1:22" ht="22.5" customHeight="1" thickBot="1" x14ac:dyDescent="0.25">
      <c r="A57" s="68"/>
      <c r="B57" s="68"/>
      <c r="C57" s="68"/>
      <c r="D57" s="68"/>
      <c r="E57" s="68"/>
      <c r="F57" s="68"/>
      <c r="G57" s="68"/>
      <c r="H57" s="68"/>
      <c r="I57" s="68"/>
      <c r="J57" s="68"/>
      <c r="K57" s="68"/>
      <c r="L57" s="68"/>
      <c r="M57" s="68"/>
      <c r="N57" s="68"/>
      <c r="O57" s="68"/>
      <c r="P57" s="68"/>
      <c r="Q57" s="31">
        <f>U54</f>
        <v>0</v>
      </c>
      <c r="R57" s="44"/>
      <c r="S57" s="44"/>
      <c r="T57" s="44"/>
      <c r="U57" s="44"/>
    </row>
    <row r="58" spans="1:22" ht="22.5" customHeight="1" x14ac:dyDescent="0.2">
      <c r="A58" s="45"/>
      <c r="B58" s="45"/>
      <c r="C58" s="45"/>
      <c r="D58" s="45"/>
      <c r="E58" s="45"/>
      <c r="F58" s="45"/>
      <c r="G58" s="45"/>
      <c r="H58" s="45"/>
      <c r="I58" s="45"/>
      <c r="J58" s="45"/>
      <c r="K58" s="45"/>
      <c r="L58" s="45"/>
      <c r="M58" s="45"/>
      <c r="N58" s="45"/>
      <c r="O58" s="45"/>
      <c r="P58" s="35"/>
      <c r="Q58" s="44"/>
      <c r="R58" s="44"/>
      <c r="S58" s="44"/>
      <c r="T58" s="44"/>
      <c r="U58" s="44"/>
    </row>
    <row r="59" spans="1:22" ht="37.5" customHeight="1" x14ac:dyDescent="0.25">
      <c r="A59" s="96" t="s">
        <v>63</v>
      </c>
      <c r="B59" s="96"/>
      <c r="C59" s="96"/>
      <c r="D59" s="96"/>
      <c r="E59" s="96"/>
      <c r="F59" s="96"/>
      <c r="G59" s="96"/>
      <c r="H59" s="96"/>
      <c r="I59" s="96"/>
      <c r="J59" s="96"/>
      <c r="K59" s="96"/>
      <c r="L59" s="96"/>
      <c r="M59" s="96"/>
      <c r="N59" s="96"/>
      <c r="O59" s="96"/>
      <c r="P59" s="96"/>
      <c r="Q59" s="96"/>
      <c r="R59" s="96"/>
      <c r="S59" s="96"/>
      <c r="T59" s="96"/>
      <c r="U59" s="96"/>
      <c r="V59" s="96"/>
    </row>
    <row r="60" spans="1:22" ht="18" x14ac:dyDescent="0.25">
      <c r="A60" s="33"/>
      <c r="B60" s="33"/>
      <c r="C60" s="33"/>
      <c r="D60" s="33"/>
      <c r="E60" s="33"/>
      <c r="F60" s="33"/>
      <c r="G60" s="33"/>
      <c r="H60" s="33"/>
      <c r="I60" s="33"/>
      <c r="J60" s="33"/>
      <c r="K60" s="33"/>
      <c r="L60" s="33"/>
      <c r="M60" s="33"/>
      <c r="N60" s="33"/>
      <c r="O60" s="33"/>
      <c r="P60" s="33"/>
      <c r="Q60" s="33"/>
      <c r="R60" s="33"/>
      <c r="T60" s="33"/>
      <c r="U60" s="33"/>
      <c r="V60" s="33"/>
    </row>
    <row r="61" spans="1:22" ht="102" customHeight="1" x14ac:dyDescent="0.2">
      <c r="A61" s="77" t="s">
        <v>4</v>
      </c>
      <c r="B61" s="77" t="s">
        <v>26</v>
      </c>
      <c r="C61" s="77"/>
      <c r="D61" s="77"/>
      <c r="E61" s="77"/>
      <c r="F61" s="77"/>
      <c r="G61" s="77"/>
      <c r="H61" s="77"/>
      <c r="I61" s="77"/>
      <c r="J61" s="77"/>
      <c r="K61" s="69" t="s">
        <v>64</v>
      </c>
      <c r="L61" s="70"/>
      <c r="M61" s="70"/>
      <c r="N61" s="70"/>
      <c r="O61" s="70"/>
      <c r="P61" s="70"/>
      <c r="Q61" s="70"/>
      <c r="R61" s="71"/>
      <c r="S61" s="69" t="s">
        <v>65</v>
      </c>
      <c r="T61" s="71"/>
      <c r="U61" s="97" t="s">
        <v>5</v>
      </c>
    </row>
    <row r="62" spans="1:22" ht="45" customHeight="1" x14ac:dyDescent="0.2">
      <c r="A62" s="77"/>
      <c r="B62" s="77"/>
      <c r="C62" s="77"/>
      <c r="D62" s="77"/>
      <c r="E62" s="77"/>
      <c r="F62" s="77"/>
      <c r="G62" s="77"/>
      <c r="H62" s="77"/>
      <c r="I62" s="77"/>
      <c r="J62" s="77"/>
      <c r="K62" s="46" t="s">
        <v>6</v>
      </c>
      <c r="L62" s="46" t="s">
        <v>7</v>
      </c>
      <c r="M62" s="46" t="s">
        <v>8</v>
      </c>
      <c r="N62" s="46" t="s">
        <v>9</v>
      </c>
      <c r="O62" s="46" t="s">
        <v>10</v>
      </c>
      <c r="P62" s="46" t="s">
        <v>11</v>
      </c>
      <c r="Q62" s="46" t="s">
        <v>19</v>
      </c>
      <c r="R62" s="46" t="s">
        <v>20</v>
      </c>
      <c r="S62" s="99" t="s">
        <v>8</v>
      </c>
      <c r="T62" s="100"/>
      <c r="U62" s="98"/>
    </row>
    <row r="63" spans="1:22" x14ac:dyDescent="0.2">
      <c r="A63" s="4">
        <v>1</v>
      </c>
      <c r="B63" s="81">
        <v>2</v>
      </c>
      <c r="C63" s="82"/>
      <c r="D63" s="82"/>
      <c r="E63" s="82"/>
      <c r="F63" s="82"/>
      <c r="G63" s="82"/>
      <c r="H63" s="82"/>
      <c r="I63" s="82"/>
      <c r="J63" s="83"/>
      <c r="K63" s="4">
        <v>3</v>
      </c>
      <c r="L63" s="4">
        <v>4</v>
      </c>
      <c r="M63" s="4">
        <v>5</v>
      </c>
      <c r="N63" s="4">
        <v>6</v>
      </c>
      <c r="O63" s="4">
        <v>7</v>
      </c>
      <c r="P63" s="4">
        <v>8</v>
      </c>
      <c r="Q63" s="4">
        <v>9</v>
      </c>
      <c r="R63" s="4">
        <v>10</v>
      </c>
      <c r="S63" s="81">
        <v>11</v>
      </c>
      <c r="T63" s="83"/>
      <c r="U63" s="4">
        <v>12</v>
      </c>
    </row>
    <row r="64" spans="1:22" ht="33.75" customHeight="1" x14ac:dyDescent="0.2">
      <c r="A64" s="6">
        <v>1</v>
      </c>
      <c r="B64" s="72" t="s">
        <v>27</v>
      </c>
      <c r="C64" s="73"/>
      <c r="D64" s="73"/>
      <c r="E64" s="73"/>
      <c r="F64" s="73"/>
      <c r="G64" s="73"/>
      <c r="H64" s="73"/>
      <c r="I64" s="73"/>
      <c r="J64" s="74"/>
      <c r="K64" s="26"/>
      <c r="L64" s="26"/>
      <c r="M64" s="26"/>
      <c r="N64" s="26"/>
      <c r="O64" s="26"/>
      <c r="P64" s="26"/>
      <c r="Q64" s="26"/>
      <c r="R64" s="26"/>
      <c r="S64" s="87"/>
      <c r="T64" s="88"/>
      <c r="U64" s="25"/>
    </row>
    <row r="65" spans="1:22" ht="60" customHeight="1" x14ac:dyDescent="0.2">
      <c r="A65" s="6">
        <v>2</v>
      </c>
      <c r="B65" s="118" t="s">
        <v>66</v>
      </c>
      <c r="C65" s="118"/>
      <c r="D65" s="118"/>
      <c r="E65" s="118"/>
      <c r="F65" s="118"/>
      <c r="G65" s="118"/>
      <c r="H65" s="118"/>
      <c r="I65" s="118"/>
      <c r="J65" s="118"/>
      <c r="K65" s="48">
        <f>K64*123.75</f>
        <v>0</v>
      </c>
      <c r="L65" s="48">
        <f t="shared" ref="L65:M65" si="5">L64*123.75</f>
        <v>0</v>
      </c>
      <c r="M65" s="48">
        <f t="shared" si="5"/>
        <v>0</v>
      </c>
      <c r="N65" s="48">
        <f>N64*61.88</f>
        <v>0</v>
      </c>
      <c r="O65" s="48">
        <f t="shared" ref="O65:R65" si="6">O64*61.88</f>
        <v>0</v>
      </c>
      <c r="P65" s="48">
        <f t="shared" si="6"/>
        <v>0</v>
      </c>
      <c r="Q65" s="48">
        <f t="shared" si="6"/>
        <v>0</v>
      </c>
      <c r="R65" s="48">
        <f t="shared" si="6"/>
        <v>0</v>
      </c>
      <c r="S65" s="78">
        <f t="shared" ref="S65" si="7">S64*61.88</f>
        <v>0</v>
      </c>
      <c r="T65" s="79">
        <f t="shared" ref="T65" si="8">T64*61.88</f>
        <v>0</v>
      </c>
      <c r="U65" s="28">
        <f>K65+L65+M65+N65+O65+P65+Q65+R65+S65</f>
        <v>0</v>
      </c>
    </row>
    <row r="66" spans="1:22" ht="35.25" customHeight="1" x14ac:dyDescent="0.2">
      <c r="A66" s="4">
        <v>3</v>
      </c>
      <c r="B66" s="92" t="s">
        <v>33</v>
      </c>
      <c r="C66" s="93"/>
      <c r="D66" s="93"/>
      <c r="E66" s="93"/>
      <c r="F66" s="93"/>
      <c r="G66" s="93"/>
      <c r="H66" s="93"/>
      <c r="I66" s="93"/>
      <c r="J66" s="94"/>
      <c r="K66" s="28">
        <f>ROUNDDOWN(K65*0.01,2)</f>
        <v>0</v>
      </c>
      <c r="L66" s="28">
        <f t="shared" ref="L66:U66" si="9">ROUNDDOWN(L65*0.01,2)</f>
        <v>0</v>
      </c>
      <c r="M66" s="28">
        <f t="shared" si="9"/>
        <v>0</v>
      </c>
      <c r="N66" s="28">
        <f t="shared" si="9"/>
        <v>0</v>
      </c>
      <c r="O66" s="28">
        <f t="shared" si="9"/>
        <v>0</v>
      </c>
      <c r="P66" s="28">
        <f t="shared" si="9"/>
        <v>0</v>
      </c>
      <c r="Q66" s="28">
        <f t="shared" si="9"/>
        <v>0</v>
      </c>
      <c r="R66" s="28">
        <f t="shared" si="9"/>
        <v>0</v>
      </c>
      <c r="S66" s="119">
        <f t="shared" si="9"/>
        <v>0</v>
      </c>
      <c r="T66" s="120"/>
      <c r="U66" s="28">
        <f t="shared" si="9"/>
        <v>0</v>
      </c>
      <c r="V66" s="14"/>
    </row>
    <row r="67" spans="1:22" ht="32.25" customHeight="1" x14ac:dyDescent="0.2">
      <c r="A67" s="4">
        <v>4</v>
      </c>
      <c r="B67" s="95" t="s">
        <v>34</v>
      </c>
      <c r="C67" s="95"/>
      <c r="D67" s="95"/>
      <c r="E67" s="95"/>
      <c r="F67" s="95"/>
      <c r="G67" s="95"/>
      <c r="H67" s="95"/>
      <c r="I67" s="95"/>
      <c r="J67" s="95"/>
      <c r="K67" s="28">
        <f>K65+K66</f>
        <v>0</v>
      </c>
      <c r="L67" s="28">
        <f t="shared" ref="L67:U67" si="10">L65+L66</f>
        <v>0</v>
      </c>
      <c r="M67" s="28">
        <f t="shared" si="10"/>
        <v>0</v>
      </c>
      <c r="N67" s="28">
        <f t="shared" si="10"/>
        <v>0</v>
      </c>
      <c r="O67" s="28">
        <f t="shared" si="10"/>
        <v>0</v>
      </c>
      <c r="P67" s="28">
        <f t="shared" si="10"/>
        <v>0</v>
      </c>
      <c r="Q67" s="28">
        <f t="shared" si="10"/>
        <v>0</v>
      </c>
      <c r="R67" s="28">
        <f t="shared" si="10"/>
        <v>0</v>
      </c>
      <c r="S67" s="119">
        <f t="shared" si="10"/>
        <v>0</v>
      </c>
      <c r="T67" s="120"/>
      <c r="U67" s="28">
        <f t="shared" si="10"/>
        <v>0</v>
      </c>
      <c r="V67" s="14"/>
    </row>
    <row r="68" spans="1:22" ht="15" thickBot="1" x14ac:dyDescent="0.25">
      <c r="A68" s="29"/>
      <c r="B68" s="30"/>
      <c r="C68" s="30"/>
    </row>
    <row r="69" spans="1:22" ht="29.25" customHeight="1" thickBot="1" x14ac:dyDescent="0.25">
      <c r="A69" s="101" t="s">
        <v>67</v>
      </c>
      <c r="B69" s="101"/>
      <c r="C69" s="101"/>
      <c r="D69" s="101"/>
      <c r="E69" s="101"/>
      <c r="F69" s="101"/>
      <c r="G69" s="101"/>
      <c r="H69" s="101"/>
      <c r="I69" s="101"/>
      <c r="J69" s="101"/>
      <c r="K69" s="101"/>
      <c r="L69" s="101"/>
      <c r="M69" s="101"/>
      <c r="N69" s="101"/>
      <c r="O69" s="101"/>
      <c r="P69" s="101"/>
      <c r="Q69" s="101"/>
      <c r="R69" s="101"/>
      <c r="S69" s="31">
        <f>U67</f>
        <v>0</v>
      </c>
    </row>
    <row r="70" spans="1:22" ht="43.5" customHeight="1" x14ac:dyDescent="0.2">
      <c r="A70" s="34"/>
      <c r="B70" s="34"/>
      <c r="C70" s="34"/>
      <c r="D70" s="34"/>
      <c r="E70" s="34"/>
      <c r="F70" s="34"/>
      <c r="G70" s="34"/>
      <c r="H70" s="34"/>
      <c r="I70" s="34"/>
      <c r="J70" s="34"/>
      <c r="K70" s="34"/>
      <c r="L70" s="35"/>
      <c r="M70" s="32"/>
    </row>
    <row r="71" spans="1:22" ht="38.25" customHeight="1" x14ac:dyDescent="0.25">
      <c r="A71" s="96" t="s">
        <v>68</v>
      </c>
      <c r="B71" s="96"/>
      <c r="C71" s="96"/>
      <c r="D71" s="96"/>
      <c r="E71" s="96"/>
      <c r="F71" s="96"/>
      <c r="G71" s="96"/>
      <c r="H71" s="96"/>
      <c r="I71" s="96"/>
      <c r="J71" s="96"/>
      <c r="K71" s="96"/>
      <c r="L71" s="96"/>
      <c r="M71" s="96"/>
      <c r="N71" s="96"/>
      <c r="O71" s="96"/>
      <c r="P71" s="96"/>
      <c r="Q71" s="96"/>
      <c r="R71" s="96"/>
      <c r="S71" s="96"/>
      <c r="T71" s="96"/>
      <c r="U71" s="96"/>
      <c r="V71" s="96"/>
    </row>
    <row r="72" spans="1:22" ht="30.75" customHeight="1" x14ac:dyDescent="0.2">
      <c r="A72" s="34"/>
      <c r="B72" s="34"/>
      <c r="C72" s="34"/>
      <c r="D72" s="34"/>
      <c r="E72" s="34"/>
      <c r="F72" s="34"/>
      <c r="G72" s="34"/>
      <c r="H72" s="34"/>
      <c r="I72" s="34"/>
      <c r="J72" s="34"/>
      <c r="K72" s="34"/>
      <c r="L72" s="35"/>
      <c r="M72" s="32"/>
    </row>
    <row r="73" spans="1:22" ht="101.25" customHeight="1" x14ac:dyDescent="0.2">
      <c r="A73" s="77" t="s">
        <v>4</v>
      </c>
      <c r="B73" s="77" t="s">
        <v>26</v>
      </c>
      <c r="C73" s="77"/>
      <c r="D73" s="77"/>
      <c r="E73" s="77"/>
      <c r="F73" s="77"/>
      <c r="G73" s="77"/>
      <c r="H73" s="77"/>
      <c r="I73" s="77"/>
      <c r="J73" s="77"/>
      <c r="K73" s="69" t="s">
        <v>64</v>
      </c>
      <c r="L73" s="70"/>
      <c r="M73" s="70"/>
      <c r="N73" s="70"/>
      <c r="O73" s="70"/>
      <c r="P73" s="70"/>
      <c r="Q73" s="70"/>
      <c r="R73" s="71"/>
      <c r="S73" s="69" t="s">
        <v>65</v>
      </c>
      <c r="T73" s="71"/>
      <c r="U73" s="97" t="s">
        <v>5</v>
      </c>
    </row>
    <row r="74" spans="1:22" ht="38.25" customHeight="1" x14ac:dyDescent="0.2">
      <c r="A74" s="77"/>
      <c r="B74" s="77"/>
      <c r="C74" s="77"/>
      <c r="D74" s="77"/>
      <c r="E74" s="77"/>
      <c r="F74" s="77"/>
      <c r="G74" s="77"/>
      <c r="H74" s="77"/>
      <c r="I74" s="77"/>
      <c r="J74" s="77"/>
      <c r="K74" s="46" t="s">
        <v>6</v>
      </c>
      <c r="L74" s="46" t="s">
        <v>7</v>
      </c>
      <c r="M74" s="46" t="s">
        <v>8</v>
      </c>
      <c r="N74" s="46" t="s">
        <v>9</v>
      </c>
      <c r="O74" s="46" t="s">
        <v>10</v>
      </c>
      <c r="P74" s="46" t="s">
        <v>11</v>
      </c>
      <c r="Q74" s="46" t="s">
        <v>19</v>
      </c>
      <c r="R74" s="46" t="s">
        <v>20</v>
      </c>
      <c r="S74" s="46" t="s">
        <v>7</v>
      </c>
      <c r="T74" s="46" t="s">
        <v>8</v>
      </c>
      <c r="U74" s="98"/>
    </row>
    <row r="75" spans="1:22" x14ac:dyDescent="0.2">
      <c r="A75" s="4">
        <v>1</v>
      </c>
      <c r="B75" s="81">
        <v>2</v>
      </c>
      <c r="C75" s="82"/>
      <c r="D75" s="82"/>
      <c r="E75" s="82"/>
      <c r="F75" s="82"/>
      <c r="G75" s="82"/>
      <c r="H75" s="82"/>
      <c r="I75" s="82"/>
      <c r="J75" s="83"/>
      <c r="K75" s="4">
        <v>3</v>
      </c>
      <c r="L75" s="4">
        <v>4</v>
      </c>
      <c r="M75" s="4">
        <v>5</v>
      </c>
      <c r="N75" s="4">
        <v>6</v>
      </c>
      <c r="O75" s="4">
        <v>7</v>
      </c>
      <c r="P75" s="4">
        <v>8</v>
      </c>
      <c r="Q75" s="4">
        <v>9</v>
      </c>
      <c r="R75" s="4">
        <v>10</v>
      </c>
      <c r="S75" s="4">
        <v>11</v>
      </c>
      <c r="T75" s="4">
        <v>12</v>
      </c>
      <c r="U75" s="4">
        <v>13</v>
      </c>
    </row>
    <row r="76" spans="1:22" ht="135" customHeight="1" x14ac:dyDescent="0.2">
      <c r="A76" s="6">
        <v>1</v>
      </c>
      <c r="B76" s="72" t="s">
        <v>69</v>
      </c>
      <c r="C76" s="73"/>
      <c r="D76" s="73"/>
      <c r="E76" s="73"/>
      <c r="F76" s="73"/>
      <c r="G76" s="73"/>
      <c r="H76" s="73"/>
      <c r="I76" s="73"/>
      <c r="J76" s="74"/>
      <c r="K76" s="26"/>
      <c r="L76" s="26"/>
      <c r="M76" s="26"/>
      <c r="N76" s="26"/>
      <c r="O76" s="26"/>
      <c r="P76" s="26"/>
      <c r="Q76" s="26"/>
      <c r="R76" s="25"/>
      <c r="S76" s="26"/>
      <c r="T76" s="26"/>
      <c r="U76" s="25"/>
    </row>
    <row r="77" spans="1:22" ht="49.5" customHeight="1" x14ac:dyDescent="0.2">
      <c r="A77" s="6">
        <v>2</v>
      </c>
      <c r="B77" s="72" t="s">
        <v>70</v>
      </c>
      <c r="C77" s="73"/>
      <c r="D77" s="73"/>
      <c r="E77" s="73"/>
      <c r="F77" s="73"/>
      <c r="G77" s="73"/>
      <c r="H77" s="73"/>
      <c r="I77" s="73"/>
      <c r="J77" s="74"/>
      <c r="K77" s="26"/>
      <c r="L77" s="26"/>
      <c r="M77" s="26"/>
      <c r="N77" s="26"/>
      <c r="O77" s="26"/>
      <c r="P77" s="26"/>
      <c r="Q77" s="26"/>
      <c r="R77" s="25"/>
      <c r="S77" s="26"/>
      <c r="T77" s="26"/>
      <c r="U77" s="25"/>
    </row>
    <row r="78" spans="1:22" ht="56.25" customHeight="1" x14ac:dyDescent="0.2">
      <c r="A78" s="6">
        <v>3</v>
      </c>
      <c r="B78" s="72" t="s">
        <v>42</v>
      </c>
      <c r="C78" s="73"/>
      <c r="D78" s="73"/>
      <c r="E78" s="73"/>
      <c r="F78" s="73"/>
      <c r="G78" s="73"/>
      <c r="H78" s="73"/>
      <c r="I78" s="73"/>
      <c r="J78" s="74"/>
      <c r="K78" s="25"/>
      <c r="L78" s="25"/>
      <c r="M78" s="25"/>
      <c r="N78" s="25"/>
      <c r="O78" s="26"/>
      <c r="P78" s="25"/>
      <c r="Q78" s="25"/>
      <c r="R78" s="25"/>
      <c r="S78" s="26"/>
      <c r="T78" s="25"/>
      <c r="U78" s="25"/>
    </row>
    <row r="79" spans="1:22" ht="56.25" customHeight="1" x14ac:dyDescent="0.2">
      <c r="A79" s="6">
        <v>4</v>
      </c>
      <c r="B79" s="72" t="s">
        <v>43</v>
      </c>
      <c r="C79" s="73"/>
      <c r="D79" s="73"/>
      <c r="E79" s="73"/>
      <c r="F79" s="73"/>
      <c r="G79" s="73"/>
      <c r="H79" s="73"/>
      <c r="I79" s="73"/>
      <c r="J79" s="74"/>
      <c r="K79" s="26"/>
      <c r="L79" s="26"/>
      <c r="M79" s="26"/>
      <c r="N79" s="26"/>
      <c r="O79" s="26"/>
      <c r="P79" s="26"/>
      <c r="Q79" s="26"/>
      <c r="R79" s="25"/>
      <c r="S79" s="26"/>
      <c r="T79" s="26"/>
      <c r="U79" s="25"/>
    </row>
    <row r="80" spans="1:22" ht="56.25" customHeight="1" x14ac:dyDescent="0.2">
      <c r="A80" s="6">
        <v>5</v>
      </c>
      <c r="B80" s="72" t="s">
        <v>44</v>
      </c>
      <c r="C80" s="73"/>
      <c r="D80" s="73"/>
      <c r="E80" s="73"/>
      <c r="F80" s="73"/>
      <c r="G80" s="73"/>
      <c r="H80" s="73"/>
      <c r="I80" s="73"/>
      <c r="J80" s="74"/>
      <c r="K80" s="26"/>
      <c r="L80" s="26"/>
      <c r="M80" s="26"/>
      <c r="N80" s="26"/>
      <c r="O80" s="26"/>
      <c r="P80" s="26"/>
      <c r="Q80" s="26"/>
      <c r="R80" s="25"/>
      <c r="S80" s="26"/>
      <c r="T80" s="26"/>
      <c r="U80" s="25"/>
    </row>
    <row r="81" spans="1:22" ht="73.5" customHeight="1" x14ac:dyDescent="0.2">
      <c r="A81" s="6">
        <v>6</v>
      </c>
      <c r="B81" s="72" t="s">
        <v>45</v>
      </c>
      <c r="C81" s="73"/>
      <c r="D81" s="73"/>
      <c r="E81" s="73"/>
      <c r="F81" s="73"/>
      <c r="G81" s="73"/>
      <c r="H81" s="73"/>
      <c r="I81" s="73"/>
      <c r="J81" s="74"/>
      <c r="K81" s="10">
        <f>K76*148.5</f>
        <v>0</v>
      </c>
      <c r="L81" s="27"/>
      <c r="M81" s="27"/>
      <c r="N81" s="27"/>
      <c r="O81" s="27"/>
      <c r="P81" s="27"/>
      <c r="Q81" s="27"/>
      <c r="R81" s="27"/>
      <c r="S81" s="27"/>
      <c r="T81" s="27"/>
      <c r="U81" s="10">
        <f>K81</f>
        <v>0</v>
      </c>
    </row>
    <row r="82" spans="1:22" ht="75.75" customHeight="1" x14ac:dyDescent="0.2">
      <c r="A82" s="6">
        <v>7</v>
      </c>
      <c r="B82" s="72" t="s">
        <v>46</v>
      </c>
      <c r="C82" s="73"/>
      <c r="D82" s="73"/>
      <c r="E82" s="73"/>
      <c r="F82" s="73"/>
      <c r="G82" s="73"/>
      <c r="H82" s="73"/>
      <c r="I82" s="73"/>
      <c r="J82" s="74"/>
      <c r="K82" s="27"/>
      <c r="L82" s="10">
        <f>L76*49.5</f>
        <v>0</v>
      </c>
      <c r="M82" s="10">
        <f>M76*49.5</f>
        <v>0</v>
      </c>
      <c r="N82" s="27"/>
      <c r="O82" s="27"/>
      <c r="P82" s="27"/>
      <c r="Q82" s="27"/>
      <c r="R82" s="27"/>
      <c r="S82" s="27"/>
      <c r="T82" s="27"/>
      <c r="U82" s="10">
        <f>L82+M82</f>
        <v>0</v>
      </c>
    </row>
    <row r="83" spans="1:22" ht="77.25" customHeight="1" x14ac:dyDescent="0.2">
      <c r="A83" s="6">
        <v>8</v>
      </c>
      <c r="B83" s="72" t="s">
        <v>49</v>
      </c>
      <c r="C83" s="73"/>
      <c r="D83" s="73"/>
      <c r="E83" s="73"/>
      <c r="F83" s="73"/>
      <c r="G83" s="73"/>
      <c r="H83" s="73"/>
      <c r="I83" s="73"/>
      <c r="J83" s="74"/>
      <c r="K83" s="27"/>
      <c r="L83" s="27"/>
      <c r="M83" s="27"/>
      <c r="N83" s="10">
        <f>N76*318.78</f>
        <v>0</v>
      </c>
      <c r="O83" s="10">
        <f>O76*318.78</f>
        <v>0</v>
      </c>
      <c r="P83" s="10">
        <f>P76*318.78</f>
        <v>0</v>
      </c>
      <c r="Q83" s="10">
        <f>Q76*569.25</f>
        <v>0</v>
      </c>
      <c r="R83" s="27"/>
      <c r="S83" s="10">
        <f>S76*569.25</f>
        <v>0</v>
      </c>
      <c r="T83" s="10">
        <f>T76*569.25</f>
        <v>0</v>
      </c>
      <c r="U83" s="10">
        <f>N83+O83+P83+Q83+S83+T83</f>
        <v>0</v>
      </c>
    </row>
    <row r="84" spans="1:22" ht="72" customHeight="1" x14ac:dyDescent="0.2">
      <c r="A84" s="6">
        <v>9</v>
      </c>
      <c r="B84" s="72" t="s">
        <v>71</v>
      </c>
      <c r="C84" s="73"/>
      <c r="D84" s="73"/>
      <c r="E84" s="73"/>
      <c r="F84" s="73"/>
      <c r="G84" s="73"/>
      <c r="H84" s="73"/>
      <c r="I84" s="73"/>
      <c r="J84" s="74"/>
      <c r="K84" s="10">
        <f>K77*123.75</f>
        <v>0</v>
      </c>
      <c r="L84" s="10">
        <f t="shared" ref="L84:M84" si="11">L77*123.75</f>
        <v>0</v>
      </c>
      <c r="M84" s="10">
        <f t="shared" si="11"/>
        <v>0</v>
      </c>
      <c r="N84" s="10">
        <f>N77*61.88</f>
        <v>0</v>
      </c>
      <c r="O84" s="10">
        <f t="shared" ref="O84:T84" si="12">O77*61.88</f>
        <v>0</v>
      </c>
      <c r="P84" s="10">
        <f t="shared" si="12"/>
        <v>0</v>
      </c>
      <c r="Q84" s="10">
        <f t="shared" si="12"/>
        <v>0</v>
      </c>
      <c r="R84" s="27"/>
      <c r="S84" s="10">
        <f t="shared" si="12"/>
        <v>0</v>
      </c>
      <c r="T84" s="10">
        <f t="shared" si="12"/>
        <v>0</v>
      </c>
      <c r="U84" s="10">
        <f>K84+L84+M84+N84+O84+P84+Q84+S84+T84</f>
        <v>0</v>
      </c>
    </row>
    <row r="85" spans="1:22" ht="78" customHeight="1" x14ac:dyDescent="0.2">
      <c r="A85" s="6">
        <v>10</v>
      </c>
      <c r="B85" s="72" t="s">
        <v>72</v>
      </c>
      <c r="C85" s="73"/>
      <c r="D85" s="73"/>
      <c r="E85" s="73"/>
      <c r="F85" s="73"/>
      <c r="G85" s="73"/>
      <c r="H85" s="73"/>
      <c r="I85" s="73"/>
      <c r="J85" s="74"/>
      <c r="K85" s="27"/>
      <c r="L85" s="27"/>
      <c r="M85" s="27"/>
      <c r="N85" s="27"/>
      <c r="O85" s="10">
        <f>O78*56.93</f>
        <v>0</v>
      </c>
      <c r="P85" s="27"/>
      <c r="Q85" s="27"/>
      <c r="R85" s="27"/>
      <c r="S85" s="10">
        <f>S78*56.93</f>
        <v>0</v>
      </c>
      <c r="T85" s="27"/>
      <c r="U85" s="10">
        <f>O85+S85</f>
        <v>0</v>
      </c>
    </row>
    <row r="86" spans="1:22" ht="109.5" customHeight="1" x14ac:dyDescent="0.2">
      <c r="A86" s="6">
        <v>11</v>
      </c>
      <c r="B86" s="72" t="s">
        <v>73</v>
      </c>
      <c r="C86" s="73"/>
      <c r="D86" s="73"/>
      <c r="E86" s="73"/>
      <c r="F86" s="73"/>
      <c r="G86" s="73"/>
      <c r="H86" s="73"/>
      <c r="I86" s="73"/>
      <c r="J86" s="74"/>
      <c r="K86" s="10">
        <f>K79*148.5</f>
        <v>0</v>
      </c>
      <c r="L86" s="10">
        <f>L79*49.5</f>
        <v>0</v>
      </c>
      <c r="M86" s="10">
        <f>M79*49.5</f>
        <v>0</v>
      </c>
      <c r="N86" s="10">
        <f>N80*318.78</f>
        <v>0</v>
      </c>
      <c r="O86" s="10">
        <f>O80*318.78</f>
        <v>0</v>
      </c>
      <c r="P86" s="10">
        <f>P80*318.78</f>
        <v>0</v>
      </c>
      <c r="Q86" s="10">
        <f>Q80*569.25</f>
        <v>0</v>
      </c>
      <c r="R86" s="27"/>
      <c r="S86" s="10">
        <f>S80*569.25</f>
        <v>0</v>
      </c>
      <c r="T86" s="10">
        <f>T80*569.25</f>
        <v>0</v>
      </c>
      <c r="U86" s="10">
        <f>K86+L86+M86+N86+O86+P86+Q86+S86+T86</f>
        <v>0</v>
      </c>
    </row>
    <row r="87" spans="1:22" ht="78" customHeight="1" x14ac:dyDescent="0.2">
      <c r="A87" s="6">
        <v>12</v>
      </c>
      <c r="B87" s="72" t="s">
        <v>74</v>
      </c>
      <c r="C87" s="73"/>
      <c r="D87" s="73"/>
      <c r="E87" s="73"/>
      <c r="F87" s="73"/>
      <c r="G87" s="73"/>
      <c r="H87" s="73"/>
      <c r="I87" s="73"/>
      <c r="J87" s="74"/>
      <c r="K87" s="10">
        <f>K80*123.75</f>
        <v>0</v>
      </c>
      <c r="L87" s="10">
        <f t="shared" ref="L87:M87" si="13">L80*123.75</f>
        <v>0</v>
      </c>
      <c r="M87" s="10">
        <f t="shared" si="13"/>
        <v>0</v>
      </c>
      <c r="N87" s="10">
        <f>N80*61.88</f>
        <v>0</v>
      </c>
      <c r="O87" s="10">
        <f t="shared" ref="O87:T87" si="14">O80*61.88</f>
        <v>0</v>
      </c>
      <c r="P87" s="10">
        <f t="shared" si="14"/>
        <v>0</v>
      </c>
      <c r="Q87" s="10">
        <f t="shared" si="14"/>
        <v>0</v>
      </c>
      <c r="R87" s="27"/>
      <c r="S87" s="10">
        <f t="shared" si="14"/>
        <v>0</v>
      </c>
      <c r="T87" s="10">
        <f t="shared" si="14"/>
        <v>0</v>
      </c>
      <c r="U87" s="10">
        <f>K87+L87+M87+N87+O87+P87+Q87+S87+T87</f>
        <v>0</v>
      </c>
    </row>
    <row r="88" spans="1:22" ht="40.5" customHeight="1" x14ac:dyDescent="0.2">
      <c r="A88" s="6">
        <v>13</v>
      </c>
      <c r="B88" s="72" t="s">
        <v>75</v>
      </c>
      <c r="C88" s="73"/>
      <c r="D88" s="73"/>
      <c r="E88" s="73"/>
      <c r="F88" s="73"/>
      <c r="G88" s="73"/>
      <c r="H88" s="73"/>
      <c r="I88" s="73"/>
      <c r="J88" s="74"/>
      <c r="K88" s="10">
        <f>K81+K84+K86+K87</f>
        <v>0</v>
      </c>
      <c r="L88" s="10">
        <f>L82+L84+L86+L87</f>
        <v>0</v>
      </c>
      <c r="M88" s="10">
        <f>M82+M84+M86+M87</f>
        <v>0</v>
      </c>
      <c r="N88" s="10">
        <f>N83+N84+N86+N87</f>
        <v>0</v>
      </c>
      <c r="O88" s="10">
        <f>O83+O84+O85+O86+O87</f>
        <v>0</v>
      </c>
      <c r="P88" s="10">
        <f>P83+P84+P86+P87</f>
        <v>0</v>
      </c>
      <c r="Q88" s="10">
        <f>Q83+Q84+Q86+Q87</f>
        <v>0</v>
      </c>
      <c r="R88" s="27"/>
      <c r="S88" s="10">
        <f>S83+S84+S85+S86+S87</f>
        <v>0</v>
      </c>
      <c r="T88" s="10">
        <f>T83+T84+T86+T87</f>
        <v>0</v>
      </c>
      <c r="U88" s="10">
        <f>SUM(U81:U87)</f>
        <v>0</v>
      </c>
    </row>
    <row r="89" spans="1:22" ht="36" customHeight="1" x14ac:dyDescent="0.2">
      <c r="A89" s="6">
        <v>14</v>
      </c>
      <c r="B89" s="72" t="s">
        <v>47</v>
      </c>
      <c r="C89" s="73"/>
      <c r="D89" s="73"/>
      <c r="E89" s="73"/>
      <c r="F89" s="73"/>
      <c r="G89" s="73"/>
      <c r="H89" s="73"/>
      <c r="I89" s="73"/>
      <c r="J89" s="74"/>
      <c r="K89" s="10">
        <f>ROUNDDOWN(K88*0.01,2)</f>
        <v>0</v>
      </c>
      <c r="L89" s="10">
        <f t="shared" ref="L89:U89" si="15">ROUNDDOWN(L88*0.01,2)</f>
        <v>0</v>
      </c>
      <c r="M89" s="10">
        <f t="shared" si="15"/>
        <v>0</v>
      </c>
      <c r="N89" s="10">
        <f t="shared" si="15"/>
        <v>0</v>
      </c>
      <c r="O89" s="10">
        <f t="shared" si="15"/>
        <v>0</v>
      </c>
      <c r="P89" s="10">
        <f t="shared" si="15"/>
        <v>0</v>
      </c>
      <c r="Q89" s="10">
        <f t="shared" si="15"/>
        <v>0</v>
      </c>
      <c r="R89" s="27"/>
      <c r="S89" s="10">
        <f t="shared" si="15"/>
        <v>0</v>
      </c>
      <c r="T89" s="10">
        <f t="shared" si="15"/>
        <v>0</v>
      </c>
      <c r="U89" s="10">
        <f t="shared" si="15"/>
        <v>0</v>
      </c>
      <c r="V89" s="13"/>
    </row>
    <row r="90" spans="1:22" ht="27.75" customHeight="1" x14ac:dyDescent="0.2">
      <c r="A90" s="6">
        <v>15</v>
      </c>
      <c r="B90" s="91" t="s">
        <v>48</v>
      </c>
      <c r="C90" s="91"/>
      <c r="D90" s="91"/>
      <c r="E90" s="91"/>
      <c r="F90" s="91"/>
      <c r="G90" s="91"/>
      <c r="H90" s="91"/>
      <c r="I90" s="91"/>
      <c r="J90" s="91"/>
      <c r="K90" s="10">
        <f>K88+K89</f>
        <v>0</v>
      </c>
      <c r="L90" s="10">
        <f t="shared" ref="L90:T90" si="16">L88+L89</f>
        <v>0</v>
      </c>
      <c r="M90" s="10">
        <f t="shared" si="16"/>
        <v>0</v>
      </c>
      <c r="N90" s="10">
        <f t="shared" si="16"/>
        <v>0</v>
      </c>
      <c r="O90" s="10">
        <f t="shared" si="16"/>
        <v>0</v>
      </c>
      <c r="P90" s="10">
        <f t="shared" si="16"/>
        <v>0</v>
      </c>
      <c r="Q90" s="10">
        <f t="shared" si="16"/>
        <v>0</v>
      </c>
      <c r="R90" s="27"/>
      <c r="S90" s="10">
        <f t="shared" si="16"/>
        <v>0</v>
      </c>
      <c r="T90" s="10">
        <f t="shared" si="16"/>
        <v>0</v>
      </c>
      <c r="U90" s="10">
        <f>U88+U89</f>
        <v>0</v>
      </c>
      <c r="V90" s="13"/>
    </row>
    <row r="91" spans="1:22" x14ac:dyDescent="0.2">
      <c r="A91" s="12"/>
      <c r="B91" s="22"/>
      <c r="C91" s="22"/>
      <c r="D91" s="22"/>
      <c r="E91" s="22"/>
      <c r="F91" s="22"/>
      <c r="G91" s="22"/>
      <c r="H91" s="22"/>
      <c r="I91" s="22"/>
      <c r="J91" s="22"/>
      <c r="K91" s="36"/>
      <c r="L91" s="36"/>
      <c r="M91" s="36"/>
      <c r="N91" s="36"/>
      <c r="O91" s="36"/>
      <c r="P91" s="36"/>
      <c r="Q91" s="36"/>
      <c r="R91" s="36"/>
      <c r="S91" s="36"/>
      <c r="T91" s="36"/>
      <c r="U91" s="36"/>
      <c r="V91" s="36"/>
    </row>
    <row r="93" spans="1:22" ht="33.75" customHeight="1" x14ac:dyDescent="0.2">
      <c r="A93" s="76" t="s">
        <v>76</v>
      </c>
      <c r="B93" s="76"/>
      <c r="C93" s="76"/>
      <c r="D93" s="76"/>
      <c r="E93" s="76"/>
      <c r="F93" s="76"/>
      <c r="G93" s="76"/>
      <c r="H93" s="76"/>
      <c r="I93" s="76"/>
      <c r="J93" s="76"/>
      <c r="K93" s="76"/>
      <c r="L93" s="76"/>
      <c r="M93" s="76"/>
      <c r="N93" s="76"/>
      <c r="O93" s="76"/>
      <c r="P93" s="76"/>
      <c r="Q93" s="76"/>
      <c r="R93" s="76"/>
      <c r="S93" s="76"/>
      <c r="T93" s="76"/>
      <c r="U93" s="76"/>
      <c r="V93" s="50"/>
    </row>
    <row r="94" spans="1:22" ht="18.75" thickBot="1" x14ac:dyDescent="0.25">
      <c r="A94" s="37"/>
      <c r="B94" s="20"/>
      <c r="C94" s="20"/>
      <c r="D94" s="20"/>
      <c r="E94" s="20"/>
      <c r="F94" s="20"/>
      <c r="G94" s="20"/>
      <c r="H94" s="20"/>
      <c r="I94" s="20"/>
      <c r="J94" s="20"/>
      <c r="K94" s="20"/>
      <c r="L94" s="20"/>
      <c r="M94" s="20"/>
      <c r="N94" s="20"/>
      <c r="O94" s="20"/>
      <c r="P94" s="20"/>
      <c r="Q94" s="20"/>
      <c r="R94" s="20"/>
      <c r="S94" s="20"/>
      <c r="T94" s="20"/>
      <c r="U94" s="20"/>
      <c r="V94" s="20"/>
    </row>
    <row r="95" spans="1:22" ht="16.5" thickBot="1" x14ac:dyDescent="0.3">
      <c r="A95" s="80" t="s">
        <v>77</v>
      </c>
      <c r="B95" s="80"/>
      <c r="C95" s="80"/>
      <c r="D95" s="80"/>
      <c r="E95" s="80"/>
      <c r="F95" s="80"/>
      <c r="G95" s="80"/>
      <c r="H95" s="80"/>
      <c r="I95" s="80"/>
      <c r="J95" s="80"/>
      <c r="K95" s="80"/>
      <c r="L95" s="80"/>
      <c r="M95" s="38">
        <f>U54+U67+U90</f>
        <v>0</v>
      </c>
      <c r="N95" s="39" t="s">
        <v>28</v>
      </c>
      <c r="Q95" s="20"/>
      <c r="R95" s="20"/>
      <c r="S95" s="20"/>
      <c r="T95" s="20"/>
      <c r="U95" s="20"/>
      <c r="V95" s="20"/>
    </row>
    <row r="96" spans="1:22" ht="18.75" thickBot="1" x14ac:dyDescent="0.25">
      <c r="A96" s="37"/>
      <c r="B96" s="20"/>
      <c r="C96" s="20"/>
      <c r="D96" s="20"/>
      <c r="E96" s="20"/>
      <c r="F96" s="20"/>
      <c r="G96" s="20"/>
      <c r="H96" s="20"/>
      <c r="I96" s="20"/>
      <c r="J96" s="20"/>
      <c r="K96" s="20"/>
      <c r="L96" s="20"/>
      <c r="M96" s="20"/>
      <c r="N96" s="20"/>
      <c r="O96" s="20"/>
      <c r="P96" s="20"/>
      <c r="Q96" s="20"/>
      <c r="R96" s="20"/>
      <c r="S96" s="20"/>
      <c r="T96" s="20"/>
      <c r="U96" s="20"/>
      <c r="V96" s="20"/>
    </row>
    <row r="97" spans="1:16" ht="16.5" thickBot="1" x14ac:dyDescent="0.25">
      <c r="A97" s="40"/>
      <c r="B97" s="75" t="s">
        <v>29</v>
      </c>
      <c r="C97" s="75"/>
      <c r="D97" s="75"/>
      <c r="E97" s="75"/>
      <c r="F97" s="41"/>
      <c r="M97" s="34"/>
    </row>
    <row r="98" spans="1:16" ht="16.5" thickBot="1" x14ac:dyDescent="0.25">
      <c r="A98" s="42"/>
      <c r="B98" s="75" t="s">
        <v>30</v>
      </c>
      <c r="C98" s="75"/>
      <c r="D98" s="75"/>
      <c r="E98" s="75"/>
      <c r="F98" s="43"/>
    </row>
    <row r="102" spans="1:16" ht="18" customHeight="1" x14ac:dyDescent="0.25">
      <c r="A102" s="51"/>
      <c r="B102" s="117" t="s">
        <v>78</v>
      </c>
      <c r="C102" s="117"/>
      <c r="D102" s="117"/>
      <c r="E102" s="52"/>
      <c r="F102" s="52"/>
      <c r="G102" s="7"/>
      <c r="H102" s="7"/>
      <c r="I102" s="7"/>
      <c r="J102" s="7"/>
      <c r="K102" s="117" t="s">
        <v>85</v>
      </c>
      <c r="L102" s="117"/>
      <c r="M102" s="117"/>
      <c r="N102" s="117"/>
      <c r="O102" s="117"/>
      <c r="P102" s="117"/>
    </row>
    <row r="103" spans="1:16" ht="15" customHeight="1" x14ac:dyDescent="0.25">
      <c r="A103" s="51"/>
      <c r="B103" s="117" t="s">
        <v>79</v>
      </c>
      <c r="C103" s="117"/>
      <c r="D103" s="117"/>
      <c r="E103" s="7"/>
      <c r="F103" s="7"/>
      <c r="G103" s="7"/>
      <c r="H103" s="7"/>
      <c r="I103" s="7"/>
      <c r="J103" s="7"/>
      <c r="K103" s="121" t="s">
        <v>86</v>
      </c>
      <c r="L103" s="121"/>
      <c r="M103" s="121"/>
      <c r="N103" s="121"/>
      <c r="O103" s="121"/>
      <c r="P103" s="121"/>
    </row>
    <row r="104" spans="1:16" ht="15" x14ac:dyDescent="0.25">
      <c r="K104" s="121" t="s">
        <v>87</v>
      </c>
      <c r="L104" s="121"/>
      <c r="M104" s="121"/>
      <c r="N104" s="121"/>
      <c r="O104" s="121"/>
      <c r="P104" s="121"/>
    </row>
    <row r="106" spans="1:16" ht="21" customHeight="1" x14ac:dyDescent="0.2">
      <c r="A106" s="53" t="s">
        <v>80</v>
      </c>
      <c r="B106" s="84" t="s">
        <v>88</v>
      </c>
      <c r="C106" s="84"/>
      <c r="D106" s="84"/>
      <c r="E106" s="84"/>
      <c r="F106" s="84"/>
      <c r="G106" s="84"/>
      <c r="H106" s="84"/>
      <c r="I106" s="84"/>
    </row>
    <row r="107" spans="1:16" ht="16.5" customHeight="1" x14ac:dyDescent="0.2">
      <c r="A107" s="51"/>
      <c r="B107" s="84" t="s">
        <v>81</v>
      </c>
      <c r="C107" s="84"/>
      <c r="D107" s="84"/>
      <c r="E107" s="84"/>
      <c r="F107" s="84"/>
      <c r="G107" s="84"/>
      <c r="H107" s="84"/>
      <c r="I107" s="84"/>
      <c r="J107" s="54"/>
    </row>
    <row r="108" spans="1:16" ht="17.25" customHeight="1" x14ac:dyDescent="0.2">
      <c r="A108" s="51"/>
      <c r="B108" s="84" t="s">
        <v>89</v>
      </c>
      <c r="C108" s="84"/>
      <c r="D108" s="84"/>
      <c r="E108" s="84"/>
      <c r="F108" s="84"/>
      <c r="G108" s="84"/>
      <c r="H108" s="84"/>
      <c r="I108" s="84"/>
      <c r="J108" s="84"/>
      <c r="K108" s="84"/>
      <c r="L108" s="84"/>
      <c r="M108" s="84"/>
      <c r="N108" s="84"/>
    </row>
    <row r="109" spans="1:16" ht="18.75" customHeight="1" x14ac:dyDescent="0.2">
      <c r="A109" s="51"/>
      <c r="B109" s="84" t="s">
        <v>90</v>
      </c>
      <c r="C109" s="84"/>
      <c r="D109" s="84"/>
      <c r="E109" s="84"/>
      <c r="F109" s="84"/>
      <c r="G109" s="84"/>
      <c r="H109" s="84"/>
      <c r="I109" s="84"/>
      <c r="J109" s="84"/>
      <c r="K109" s="84"/>
      <c r="L109" s="84"/>
      <c r="M109" s="84"/>
      <c r="N109" s="84"/>
    </row>
    <row r="110" spans="1:16" ht="23.25" customHeight="1" x14ac:dyDescent="0.2">
      <c r="A110" s="51"/>
      <c r="B110" s="84" t="s">
        <v>82</v>
      </c>
      <c r="C110" s="84"/>
      <c r="D110" s="84"/>
      <c r="E110" s="84"/>
      <c r="F110" s="84"/>
      <c r="G110" s="84"/>
      <c r="H110" s="84"/>
      <c r="I110" s="84"/>
      <c r="J110" s="84"/>
      <c r="K110" s="84"/>
      <c r="L110" s="84"/>
      <c r="M110" s="84"/>
      <c r="N110" s="84"/>
    </row>
  </sheetData>
  <mergeCells count="128">
    <mergeCell ref="K103:P103"/>
    <mergeCell ref="K104:P104"/>
    <mergeCell ref="B106:I106"/>
    <mergeCell ref="A27:V27"/>
    <mergeCell ref="A28:V28"/>
    <mergeCell ref="A30:V30"/>
    <mergeCell ref="A32:A33"/>
    <mergeCell ref="B32:J33"/>
    <mergeCell ref="B102:D102"/>
    <mergeCell ref="B103:D103"/>
    <mergeCell ref="B42:J42"/>
    <mergeCell ref="B46:J46"/>
    <mergeCell ref="B39:J39"/>
    <mergeCell ref="B47:J47"/>
    <mergeCell ref="B49:J49"/>
    <mergeCell ref="B41:J41"/>
    <mergeCell ref="B45:J45"/>
    <mergeCell ref="B50:J50"/>
    <mergeCell ref="B48:J48"/>
    <mergeCell ref="K32:R32"/>
    <mergeCell ref="S32:T32"/>
    <mergeCell ref="U32:U33"/>
    <mergeCell ref="S33:T33"/>
    <mergeCell ref="U73:U74"/>
    <mergeCell ref="K102:P102"/>
    <mergeCell ref="B63:J63"/>
    <mergeCell ref="B64:J64"/>
    <mergeCell ref="B65:J65"/>
    <mergeCell ref="S64:T64"/>
    <mergeCell ref="S65:T65"/>
    <mergeCell ref="S66:T66"/>
    <mergeCell ref="S67:T67"/>
    <mergeCell ref="S73:T73"/>
    <mergeCell ref="B84:J84"/>
    <mergeCell ref="B85:J85"/>
    <mergeCell ref="B83:J83"/>
    <mergeCell ref="B86:J86"/>
    <mergeCell ref="B87:J87"/>
    <mergeCell ref="B90:J90"/>
    <mergeCell ref="B89:J89"/>
    <mergeCell ref="U1:V1"/>
    <mergeCell ref="A3:G3"/>
    <mergeCell ref="A4:E4"/>
    <mergeCell ref="A6:E6"/>
    <mergeCell ref="A7:B7"/>
    <mergeCell ref="A8:E8"/>
    <mergeCell ref="A9:V9"/>
    <mergeCell ref="B34:J34"/>
    <mergeCell ref="B35:J35"/>
    <mergeCell ref="B29:J29"/>
    <mergeCell ref="C23:F23"/>
    <mergeCell ref="J23:S23"/>
    <mergeCell ref="B25:G25"/>
    <mergeCell ref="C12:S12"/>
    <mergeCell ref="C22:H22"/>
    <mergeCell ref="C17:V17"/>
    <mergeCell ref="C18:S18"/>
    <mergeCell ref="C19:S19"/>
    <mergeCell ref="C20:S20"/>
    <mergeCell ref="J22:S22"/>
    <mergeCell ref="C13:S13"/>
    <mergeCell ref="C14:S14"/>
    <mergeCell ref="C15:S15"/>
    <mergeCell ref="C16:S16"/>
    <mergeCell ref="B53:J53"/>
    <mergeCell ref="B54:J54"/>
    <mergeCell ref="B66:J66"/>
    <mergeCell ref="B67:J67"/>
    <mergeCell ref="A59:V59"/>
    <mergeCell ref="A61:A62"/>
    <mergeCell ref="B61:J62"/>
    <mergeCell ref="A71:V71"/>
    <mergeCell ref="B73:J74"/>
    <mergeCell ref="S54:T54"/>
    <mergeCell ref="S61:T61"/>
    <mergeCell ref="U61:U62"/>
    <mergeCell ref="S62:T62"/>
    <mergeCell ref="S63:T63"/>
    <mergeCell ref="K73:R73"/>
    <mergeCell ref="A69:R69"/>
    <mergeCell ref="B107:I107"/>
    <mergeCell ref="B108:N108"/>
    <mergeCell ref="B109:N109"/>
    <mergeCell ref="B110:N110"/>
    <mergeCell ref="B36:J36"/>
    <mergeCell ref="B37:J37"/>
    <mergeCell ref="B38:J38"/>
    <mergeCell ref="S34:T34"/>
    <mergeCell ref="S35:T35"/>
    <mergeCell ref="S36:T36"/>
    <mergeCell ref="S37:T37"/>
    <mergeCell ref="S38:T38"/>
    <mergeCell ref="B51:J51"/>
    <mergeCell ref="S44:T44"/>
    <mergeCell ref="S45:T45"/>
    <mergeCell ref="S46:T46"/>
    <mergeCell ref="S47:T47"/>
    <mergeCell ref="S48:T48"/>
    <mergeCell ref="S39:T39"/>
    <mergeCell ref="S40:T40"/>
    <mergeCell ref="S41:T41"/>
    <mergeCell ref="S42:T42"/>
    <mergeCell ref="S43:T43"/>
    <mergeCell ref="S49:T49"/>
    <mergeCell ref="S52:T52"/>
    <mergeCell ref="S53:T53"/>
    <mergeCell ref="A56:P57"/>
    <mergeCell ref="K61:R61"/>
    <mergeCell ref="B40:J40"/>
    <mergeCell ref="B43:J43"/>
    <mergeCell ref="B98:E98"/>
    <mergeCell ref="B88:J88"/>
    <mergeCell ref="B97:E97"/>
    <mergeCell ref="A93:U93"/>
    <mergeCell ref="A73:A74"/>
    <mergeCell ref="B52:J52"/>
    <mergeCell ref="B44:J44"/>
    <mergeCell ref="S50:T50"/>
    <mergeCell ref="S51:T51"/>
    <mergeCell ref="A95:L95"/>
    <mergeCell ref="B75:J75"/>
    <mergeCell ref="B77:J77"/>
    <mergeCell ref="B78:J78"/>
    <mergeCell ref="B81:J81"/>
    <mergeCell ref="B79:J79"/>
    <mergeCell ref="B80:J80"/>
    <mergeCell ref="B76:J76"/>
    <mergeCell ref="B82:J82"/>
  </mergeCells>
  <dataValidations xWindow="616" yWindow="371" count="7">
    <dataValidation allowBlank="1" showInputMessage="1" showErrorMessage="1" prompt="Proszę wpisać Kod TERYT, obowiązujący od 1 stycznia 2018 r. (w przypadku gmin kod 7 - cyfrowy)." sqref="A6:E6"/>
    <dataValidation allowBlank="1" showInputMessage="1" showErrorMessage="1" prompt="Proszę wpisać prognozowaną liczbę uczniów danych klas" sqref="K64 M64:R64"/>
    <dataValidation allowBlank="1" showInputMessage="1" showErrorMessage="1" prompt="Proszę wpisać prognozowaną liczbę uczniów danych klas " sqref="L64"/>
    <dataValidation allowBlank="1" showInputMessage="1" showErrorMessage="1" prompt="Proszę wpisać kwotę bez spacji i kropek" sqref="K42 N44 N47 L40 R41 M43 N50 P47:Q47 K48 M51:N51 K51 O41 P50:Q51 P44:Q44 M46 M49 O84:O87 K45 P84:Q84 S86:T87 S85 K81 K65:R65 L82:M82 S83:T84 K84:N84 N83:Q83 K86:N87 P86:Q8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prognozowaną liczbę uczniów bez spacji i kropek" sqref="P36:Q36 M36:N36 K36"/>
  </dataValidations>
  <pageMargins left="0.7" right="0.7" top="0.75" bottom="0.75" header="0.3" footer="0.3"/>
  <pageSetup paperSize="9" scale="64"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V110"/>
  <sheetViews>
    <sheetView zoomScale="90" zoomScaleNormal="90" workbookViewId="0">
      <selection activeCell="C13" sqref="C13:S13"/>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02" t="s">
        <v>83</v>
      </c>
      <c r="V1" s="103"/>
    </row>
    <row r="3" spans="1:22" x14ac:dyDescent="0.2">
      <c r="A3" s="104" t="s">
        <v>0</v>
      </c>
      <c r="B3" s="104"/>
      <c r="C3" s="104"/>
      <c r="D3" s="104"/>
      <c r="E3" s="104"/>
      <c r="F3" s="104"/>
      <c r="G3" s="104"/>
      <c r="O3" s="58"/>
      <c r="P3" s="58"/>
    </row>
    <row r="4" spans="1:22" ht="55.15" customHeight="1" x14ac:dyDescent="0.2">
      <c r="A4" s="105"/>
      <c r="B4" s="105"/>
      <c r="C4" s="105"/>
      <c r="D4" s="105"/>
      <c r="E4" s="105"/>
    </row>
    <row r="5" spans="1:22" x14ac:dyDescent="0.2">
      <c r="A5" s="15" t="s">
        <v>1</v>
      </c>
      <c r="B5" s="15"/>
      <c r="F5" s="24"/>
      <c r="G5" s="24"/>
    </row>
    <row r="6" spans="1:22" ht="41.45" customHeight="1" x14ac:dyDescent="0.2">
      <c r="A6" s="106"/>
      <c r="B6" s="106"/>
      <c r="C6" s="106"/>
      <c r="D6" s="106"/>
      <c r="E6" s="106"/>
      <c r="F6" s="24"/>
      <c r="G6" s="24"/>
    </row>
    <row r="7" spans="1:22" x14ac:dyDescent="0.2">
      <c r="A7" s="107"/>
      <c r="B7" s="107"/>
      <c r="C7" s="24"/>
      <c r="D7" s="24"/>
      <c r="E7" s="24"/>
      <c r="F7" s="24"/>
      <c r="G7" s="24"/>
    </row>
    <row r="8" spans="1:22" x14ac:dyDescent="0.2">
      <c r="A8" s="107"/>
      <c r="B8" s="107"/>
      <c r="C8" s="107"/>
      <c r="D8" s="107"/>
      <c r="E8" s="107"/>
      <c r="F8" s="24"/>
      <c r="G8" s="24"/>
    </row>
    <row r="9" spans="1:22" ht="73.5" customHeight="1" x14ac:dyDescent="0.2">
      <c r="A9" s="108" t="s">
        <v>50</v>
      </c>
      <c r="B9" s="108"/>
      <c r="C9" s="108"/>
      <c r="D9" s="108"/>
      <c r="E9" s="108"/>
      <c r="F9" s="108"/>
      <c r="G9" s="108"/>
      <c r="H9" s="108"/>
      <c r="I9" s="108"/>
      <c r="J9" s="108"/>
      <c r="K9" s="108"/>
      <c r="L9" s="108"/>
      <c r="M9" s="108"/>
      <c r="N9" s="108"/>
      <c r="O9" s="108"/>
      <c r="P9" s="108"/>
      <c r="Q9" s="108"/>
      <c r="R9" s="108"/>
      <c r="S9" s="108"/>
      <c r="T9" s="108"/>
      <c r="U9" s="108"/>
      <c r="V9" s="108"/>
    </row>
    <row r="10" spans="1:22" ht="14.45" customHeight="1" x14ac:dyDescent="0.2">
      <c r="A10" s="49" t="s">
        <v>51</v>
      </c>
      <c r="B10" s="17"/>
      <c r="C10" s="17"/>
      <c r="D10" s="17"/>
      <c r="E10" s="17"/>
      <c r="F10" s="17"/>
      <c r="G10" s="17"/>
      <c r="H10" s="17"/>
      <c r="I10" s="17"/>
      <c r="J10" s="17"/>
      <c r="K10" s="17"/>
      <c r="L10" s="17"/>
      <c r="M10" s="17"/>
      <c r="N10" s="17"/>
      <c r="O10" s="17"/>
      <c r="P10" s="17"/>
      <c r="Q10" s="17"/>
      <c r="R10" s="7"/>
      <c r="S10" s="7"/>
      <c r="T10" s="7"/>
      <c r="U10" s="7"/>
      <c r="V10" s="7"/>
    </row>
    <row r="11" spans="1:22" ht="14.45" customHeight="1" x14ac:dyDescent="0.2">
      <c r="A11" s="7"/>
      <c r="B11" s="17"/>
      <c r="C11" s="17"/>
      <c r="D11" s="17"/>
      <c r="E11" s="17"/>
      <c r="F11" s="17"/>
      <c r="G11" s="17"/>
      <c r="H11" s="17"/>
      <c r="I11" s="17"/>
      <c r="J11" s="17"/>
      <c r="K11" s="17"/>
      <c r="L11" s="17"/>
      <c r="M11" s="17"/>
      <c r="N11" s="17"/>
      <c r="O11" s="17"/>
      <c r="P11" s="17"/>
      <c r="Q11" s="17"/>
      <c r="R11" s="7"/>
      <c r="S11" s="7"/>
      <c r="T11" s="7"/>
      <c r="U11" s="7"/>
      <c r="V11" s="7"/>
    </row>
    <row r="12" spans="1:22" ht="14.45" customHeight="1" x14ac:dyDescent="0.2">
      <c r="A12" s="7"/>
      <c r="B12" s="9"/>
      <c r="C12" s="113" t="s">
        <v>12</v>
      </c>
      <c r="D12" s="111"/>
      <c r="E12" s="111"/>
      <c r="F12" s="111"/>
      <c r="G12" s="111"/>
      <c r="H12" s="111"/>
      <c r="I12" s="111"/>
      <c r="J12" s="111"/>
      <c r="K12" s="111"/>
      <c r="L12" s="111"/>
      <c r="M12" s="111"/>
      <c r="N12" s="111"/>
      <c r="O12" s="111"/>
      <c r="P12" s="111"/>
      <c r="Q12" s="111"/>
      <c r="R12" s="111"/>
      <c r="S12" s="111"/>
      <c r="T12" s="7"/>
      <c r="U12" s="7"/>
      <c r="V12" s="7"/>
    </row>
    <row r="13" spans="1:22" ht="14.45" customHeight="1" x14ac:dyDescent="0.2">
      <c r="A13" s="7"/>
      <c r="B13" s="9" t="s">
        <v>84</v>
      </c>
      <c r="C13" s="113" t="s">
        <v>13</v>
      </c>
      <c r="D13" s="111"/>
      <c r="E13" s="111"/>
      <c r="F13" s="111"/>
      <c r="G13" s="111"/>
      <c r="H13" s="111"/>
      <c r="I13" s="111"/>
      <c r="J13" s="111"/>
      <c r="K13" s="111"/>
      <c r="L13" s="111"/>
      <c r="M13" s="111"/>
      <c r="N13" s="111"/>
      <c r="O13" s="111"/>
      <c r="P13" s="111"/>
      <c r="Q13" s="111"/>
      <c r="R13" s="111"/>
      <c r="S13" s="111"/>
      <c r="T13" s="7"/>
      <c r="U13" s="7"/>
      <c r="V13" s="7"/>
    </row>
    <row r="14" spans="1:22" ht="14.45" customHeight="1" x14ac:dyDescent="0.2">
      <c r="A14" s="7"/>
      <c r="B14" s="9"/>
      <c r="C14" s="113" t="s">
        <v>14</v>
      </c>
      <c r="D14" s="111"/>
      <c r="E14" s="111"/>
      <c r="F14" s="111"/>
      <c r="G14" s="111"/>
      <c r="H14" s="111"/>
      <c r="I14" s="111"/>
      <c r="J14" s="111"/>
      <c r="K14" s="111"/>
      <c r="L14" s="111"/>
      <c r="M14" s="111"/>
      <c r="N14" s="111"/>
      <c r="O14" s="111"/>
      <c r="P14" s="111"/>
      <c r="Q14" s="111"/>
      <c r="R14" s="111"/>
      <c r="S14" s="111"/>
      <c r="T14" s="7"/>
      <c r="U14" s="7"/>
      <c r="V14" s="7"/>
    </row>
    <row r="15" spans="1:22" ht="14.45" customHeight="1" x14ac:dyDescent="0.2">
      <c r="A15" s="7"/>
      <c r="B15" s="9"/>
      <c r="C15" s="113" t="s">
        <v>15</v>
      </c>
      <c r="D15" s="111"/>
      <c r="E15" s="111"/>
      <c r="F15" s="111"/>
      <c r="G15" s="111"/>
      <c r="H15" s="111"/>
      <c r="I15" s="111"/>
      <c r="J15" s="111"/>
      <c r="K15" s="111"/>
      <c r="L15" s="111"/>
      <c r="M15" s="111"/>
      <c r="N15" s="111"/>
      <c r="O15" s="111"/>
      <c r="P15" s="111"/>
      <c r="Q15" s="111"/>
      <c r="R15" s="111"/>
      <c r="S15" s="111"/>
      <c r="T15" s="7"/>
      <c r="U15" s="7"/>
      <c r="V15" s="7"/>
    </row>
    <row r="16" spans="1:22" ht="14.45" customHeight="1" x14ac:dyDescent="0.2">
      <c r="A16" s="7"/>
      <c r="B16" s="9"/>
      <c r="C16" s="113" t="s">
        <v>16</v>
      </c>
      <c r="D16" s="111"/>
      <c r="E16" s="111"/>
      <c r="F16" s="111"/>
      <c r="G16" s="111"/>
      <c r="H16" s="111"/>
      <c r="I16" s="111"/>
      <c r="J16" s="111"/>
      <c r="K16" s="111"/>
      <c r="L16" s="111"/>
      <c r="M16" s="111"/>
      <c r="N16" s="111"/>
      <c r="O16" s="111"/>
      <c r="P16" s="111"/>
      <c r="Q16" s="111"/>
      <c r="R16" s="111"/>
      <c r="S16" s="111"/>
      <c r="T16" s="7"/>
      <c r="U16" s="7"/>
      <c r="V16" s="7"/>
    </row>
    <row r="17" spans="1:22" ht="14.45" customHeight="1" x14ac:dyDescent="0.2">
      <c r="A17" s="7"/>
      <c r="B17" s="9"/>
      <c r="C17" s="113" t="s">
        <v>21</v>
      </c>
      <c r="D17" s="116"/>
      <c r="E17" s="116"/>
      <c r="F17" s="116"/>
      <c r="G17" s="116"/>
      <c r="H17" s="116"/>
      <c r="I17" s="116"/>
      <c r="J17" s="116"/>
      <c r="K17" s="116"/>
      <c r="L17" s="116"/>
      <c r="M17" s="116"/>
      <c r="N17" s="116"/>
      <c r="O17" s="116"/>
      <c r="P17" s="116"/>
      <c r="Q17" s="116"/>
      <c r="R17" s="116"/>
      <c r="S17" s="116"/>
      <c r="T17" s="116"/>
      <c r="U17" s="116"/>
      <c r="V17" s="116"/>
    </row>
    <row r="18" spans="1:22" s="2" customFormat="1" ht="14.45" customHeight="1" x14ac:dyDescent="0.2">
      <c r="A18" s="7"/>
      <c r="B18" s="9"/>
      <c r="C18" s="113" t="s">
        <v>22</v>
      </c>
      <c r="D18" s="111"/>
      <c r="E18" s="111"/>
      <c r="F18" s="111"/>
      <c r="G18" s="111"/>
      <c r="H18" s="111"/>
      <c r="I18" s="111"/>
      <c r="J18" s="111"/>
      <c r="K18" s="111"/>
      <c r="L18" s="111"/>
      <c r="M18" s="111"/>
      <c r="N18" s="111"/>
      <c r="O18" s="111"/>
      <c r="P18" s="111"/>
      <c r="Q18" s="111"/>
      <c r="R18" s="111"/>
      <c r="S18" s="111"/>
      <c r="T18" s="7"/>
      <c r="U18" s="7"/>
      <c r="V18" s="7"/>
    </row>
    <row r="19" spans="1:22" ht="14.45" customHeight="1" x14ac:dyDescent="0.2">
      <c r="A19" s="7"/>
      <c r="B19" s="9"/>
      <c r="C19" s="113" t="s">
        <v>23</v>
      </c>
      <c r="D19" s="111"/>
      <c r="E19" s="111"/>
      <c r="F19" s="111"/>
      <c r="G19" s="111"/>
      <c r="H19" s="111"/>
      <c r="I19" s="111"/>
      <c r="J19" s="111"/>
      <c r="K19" s="111"/>
      <c r="L19" s="111"/>
      <c r="M19" s="111"/>
      <c r="N19" s="111"/>
      <c r="O19" s="111"/>
      <c r="P19" s="111"/>
      <c r="Q19" s="111"/>
      <c r="R19" s="111"/>
      <c r="S19" s="111"/>
      <c r="T19" s="7"/>
      <c r="U19" s="7"/>
      <c r="V19" s="7"/>
    </row>
    <row r="20" spans="1:22" ht="14.45" customHeight="1" x14ac:dyDescent="0.2">
      <c r="A20" s="7"/>
      <c r="B20" s="9"/>
      <c r="C20" s="113" t="s">
        <v>24</v>
      </c>
      <c r="D20" s="111"/>
      <c r="E20" s="111"/>
      <c r="F20" s="111"/>
      <c r="G20" s="111"/>
      <c r="H20" s="111"/>
      <c r="I20" s="111"/>
      <c r="J20" s="111"/>
      <c r="K20" s="111"/>
      <c r="L20" s="111"/>
      <c r="M20" s="111"/>
      <c r="N20" s="111"/>
      <c r="O20" s="111"/>
      <c r="P20" s="111"/>
      <c r="Q20" s="111"/>
      <c r="R20" s="111"/>
      <c r="S20" s="111"/>
      <c r="T20" s="7"/>
      <c r="U20" s="7"/>
      <c r="V20" s="7"/>
    </row>
    <row r="21" spans="1:22" ht="14.45" customHeight="1" x14ac:dyDescent="0.2">
      <c r="A21" s="7"/>
      <c r="B21" s="7"/>
      <c r="C21" s="7"/>
      <c r="D21" s="7"/>
      <c r="E21" s="7"/>
      <c r="F21" s="7"/>
      <c r="G21" s="7"/>
      <c r="H21" s="7"/>
      <c r="I21" s="7"/>
      <c r="J21" s="7"/>
      <c r="K21" s="7"/>
      <c r="L21" s="7"/>
      <c r="M21" s="7"/>
      <c r="N21" s="7"/>
      <c r="O21" s="7"/>
      <c r="P21" s="7"/>
      <c r="Q21" s="7"/>
      <c r="R21" s="7"/>
      <c r="S21" s="7"/>
      <c r="T21" s="7"/>
      <c r="U21" s="7"/>
      <c r="V21" s="7"/>
    </row>
    <row r="22" spans="1:22" ht="14.45" customHeight="1" x14ac:dyDescent="0.2">
      <c r="A22" s="7"/>
      <c r="B22" s="4"/>
      <c r="C22" s="114" t="s">
        <v>2</v>
      </c>
      <c r="D22" s="112"/>
      <c r="E22" s="112"/>
      <c r="F22" s="112"/>
      <c r="G22" s="112"/>
      <c r="H22" s="115"/>
      <c r="I22" s="24"/>
      <c r="J22" s="115"/>
      <c r="K22" s="115"/>
      <c r="L22" s="115"/>
      <c r="M22" s="115"/>
      <c r="N22" s="115"/>
      <c r="O22" s="115"/>
      <c r="P22" s="115"/>
      <c r="Q22" s="115"/>
      <c r="R22" s="115"/>
      <c r="S22" s="115"/>
      <c r="T22" s="7"/>
      <c r="U22" s="7"/>
      <c r="V22" s="7"/>
    </row>
    <row r="23" spans="1:22" ht="14.45" customHeight="1" x14ac:dyDescent="0.2">
      <c r="A23" s="7"/>
      <c r="B23" s="5"/>
      <c r="C23" s="110" t="s">
        <v>25</v>
      </c>
      <c r="D23" s="110"/>
      <c r="E23" s="110"/>
      <c r="F23" s="110"/>
      <c r="G23" s="3"/>
      <c r="H23" s="23"/>
      <c r="I23" s="24"/>
      <c r="J23" s="111"/>
      <c r="K23" s="111"/>
      <c r="L23" s="111"/>
      <c r="M23" s="111"/>
      <c r="N23" s="111"/>
      <c r="O23" s="111"/>
      <c r="P23" s="111"/>
      <c r="Q23" s="111"/>
      <c r="R23" s="111"/>
      <c r="S23" s="111"/>
      <c r="T23" s="7"/>
      <c r="U23" s="7"/>
      <c r="V23" s="7"/>
    </row>
    <row r="24" spans="1:22" ht="14.45" customHeight="1" x14ac:dyDescent="0.2">
      <c r="A24" s="7"/>
      <c r="B24" s="2"/>
      <c r="T24" s="7"/>
      <c r="U24" s="7"/>
      <c r="V24" s="7"/>
    </row>
    <row r="25" spans="1:22" ht="14.45" customHeight="1" x14ac:dyDescent="0.2">
      <c r="A25" s="11"/>
      <c r="B25" s="112" t="s">
        <v>3</v>
      </c>
      <c r="C25" s="112"/>
      <c r="D25" s="112"/>
      <c r="E25" s="112"/>
      <c r="F25" s="112"/>
      <c r="G25" s="112"/>
      <c r="H25" s="21"/>
      <c r="I25" s="21"/>
      <c r="J25" s="21"/>
      <c r="T25" s="11"/>
      <c r="U25" s="11"/>
      <c r="V25" s="11"/>
    </row>
    <row r="26" spans="1:22" ht="14.45" customHeight="1" x14ac:dyDescent="0.2">
      <c r="A26" s="11"/>
      <c r="B26" s="2"/>
      <c r="E26" s="21"/>
      <c r="F26" s="21"/>
      <c r="G26" s="21"/>
      <c r="H26" s="21"/>
      <c r="I26" s="21"/>
      <c r="J26" s="21"/>
      <c r="T26" s="11"/>
      <c r="U26" s="11"/>
      <c r="V26" s="11"/>
    </row>
    <row r="27" spans="1:22" ht="14.45" customHeight="1" x14ac:dyDescent="0.2">
      <c r="A27" s="122" t="s">
        <v>17</v>
      </c>
      <c r="B27" s="122"/>
      <c r="C27" s="122"/>
      <c r="D27" s="122"/>
      <c r="E27" s="122"/>
      <c r="F27" s="122"/>
      <c r="G27" s="122"/>
      <c r="H27" s="122"/>
      <c r="I27" s="122"/>
      <c r="J27" s="122"/>
      <c r="K27" s="122"/>
      <c r="L27" s="122"/>
      <c r="M27" s="122"/>
      <c r="N27" s="122"/>
      <c r="O27" s="122"/>
      <c r="P27" s="122"/>
      <c r="Q27" s="122"/>
      <c r="R27" s="122"/>
      <c r="S27" s="122"/>
      <c r="T27" s="122"/>
      <c r="U27" s="122"/>
      <c r="V27" s="122"/>
    </row>
    <row r="28" spans="1:22" ht="14.45" customHeight="1" x14ac:dyDescent="0.2">
      <c r="A28" s="122" t="s">
        <v>18</v>
      </c>
      <c r="B28" s="122"/>
      <c r="C28" s="122"/>
      <c r="D28" s="122"/>
      <c r="E28" s="122"/>
      <c r="F28" s="122"/>
      <c r="G28" s="122"/>
      <c r="H28" s="122"/>
      <c r="I28" s="122"/>
      <c r="J28" s="122"/>
      <c r="K28" s="122"/>
      <c r="L28" s="122"/>
      <c r="M28" s="122"/>
      <c r="N28" s="122"/>
      <c r="O28" s="122"/>
      <c r="P28" s="122"/>
      <c r="Q28" s="122"/>
      <c r="R28" s="122"/>
      <c r="S28" s="122"/>
      <c r="T28" s="122"/>
      <c r="U28" s="122"/>
      <c r="V28" s="122"/>
    </row>
    <row r="29" spans="1:22" ht="14.45" customHeight="1" x14ac:dyDescent="0.2">
      <c r="A29" s="12"/>
      <c r="B29" s="109"/>
      <c r="C29" s="109"/>
      <c r="D29" s="109"/>
      <c r="E29" s="109"/>
      <c r="F29" s="109"/>
      <c r="G29" s="109"/>
      <c r="H29" s="109"/>
      <c r="I29" s="109"/>
      <c r="J29" s="109"/>
      <c r="K29" s="13"/>
      <c r="L29" s="13"/>
      <c r="M29" s="13"/>
      <c r="N29" s="13"/>
      <c r="O29" s="13"/>
      <c r="P29" s="13"/>
      <c r="Q29" s="13"/>
      <c r="R29" s="13"/>
      <c r="S29" s="13"/>
      <c r="T29" s="13"/>
      <c r="U29" s="13"/>
      <c r="V29" s="14"/>
    </row>
    <row r="30" spans="1:22" ht="48" customHeight="1" x14ac:dyDescent="0.2">
      <c r="A30" s="76" t="s">
        <v>52</v>
      </c>
      <c r="B30" s="76"/>
      <c r="C30" s="76"/>
      <c r="D30" s="76"/>
      <c r="E30" s="76"/>
      <c r="F30" s="76"/>
      <c r="G30" s="76"/>
      <c r="H30" s="76"/>
      <c r="I30" s="76"/>
      <c r="J30" s="76"/>
      <c r="K30" s="76"/>
      <c r="L30" s="76"/>
      <c r="M30" s="76"/>
      <c r="N30" s="76"/>
      <c r="O30" s="76"/>
      <c r="P30" s="76"/>
      <c r="Q30" s="76"/>
      <c r="R30" s="76"/>
      <c r="S30" s="76"/>
      <c r="T30" s="76"/>
      <c r="U30" s="76"/>
      <c r="V30" s="76"/>
    </row>
    <row r="32" spans="1:22" ht="66.75" customHeight="1" x14ac:dyDescent="0.2">
      <c r="A32" s="77" t="s">
        <v>4</v>
      </c>
      <c r="B32" s="77" t="s">
        <v>26</v>
      </c>
      <c r="C32" s="77"/>
      <c r="D32" s="77"/>
      <c r="E32" s="77"/>
      <c r="F32" s="77"/>
      <c r="G32" s="77"/>
      <c r="H32" s="77"/>
      <c r="I32" s="77"/>
      <c r="J32" s="77"/>
      <c r="K32" s="69" t="s">
        <v>64</v>
      </c>
      <c r="L32" s="70"/>
      <c r="M32" s="70"/>
      <c r="N32" s="70"/>
      <c r="O32" s="70"/>
      <c r="P32" s="70"/>
      <c r="Q32" s="70"/>
      <c r="R32" s="71"/>
      <c r="S32" s="69" t="s">
        <v>65</v>
      </c>
      <c r="T32" s="71"/>
      <c r="U32" s="97" t="s">
        <v>5</v>
      </c>
    </row>
    <row r="33" spans="1:21" ht="28.5" customHeight="1" x14ac:dyDescent="0.2">
      <c r="A33" s="77"/>
      <c r="B33" s="77"/>
      <c r="C33" s="77"/>
      <c r="D33" s="77"/>
      <c r="E33" s="77"/>
      <c r="F33" s="77"/>
      <c r="G33" s="77"/>
      <c r="H33" s="77"/>
      <c r="I33" s="77"/>
      <c r="J33" s="77"/>
      <c r="K33" s="56" t="s">
        <v>6</v>
      </c>
      <c r="L33" s="56" t="s">
        <v>7</v>
      </c>
      <c r="M33" s="56" t="s">
        <v>8</v>
      </c>
      <c r="N33" s="56" t="s">
        <v>9</v>
      </c>
      <c r="O33" s="56" t="s">
        <v>10</v>
      </c>
      <c r="P33" s="56" t="s">
        <v>11</v>
      </c>
      <c r="Q33" s="56" t="s">
        <v>19</v>
      </c>
      <c r="R33" s="56" t="s">
        <v>20</v>
      </c>
      <c r="S33" s="99" t="s">
        <v>8</v>
      </c>
      <c r="T33" s="100"/>
      <c r="U33" s="98"/>
    </row>
    <row r="34" spans="1:21" x14ac:dyDescent="0.2">
      <c r="A34" s="4">
        <v>1</v>
      </c>
      <c r="B34" s="81">
        <v>2</v>
      </c>
      <c r="C34" s="82"/>
      <c r="D34" s="82"/>
      <c r="E34" s="82"/>
      <c r="F34" s="82"/>
      <c r="G34" s="82"/>
      <c r="H34" s="82"/>
      <c r="I34" s="82"/>
      <c r="J34" s="83"/>
      <c r="K34" s="4">
        <v>3</v>
      </c>
      <c r="L34" s="4">
        <v>4</v>
      </c>
      <c r="M34" s="4">
        <v>5</v>
      </c>
      <c r="N34" s="4">
        <v>6</v>
      </c>
      <c r="O34" s="4">
        <v>7</v>
      </c>
      <c r="P34" s="4">
        <v>8</v>
      </c>
      <c r="Q34" s="4">
        <v>9</v>
      </c>
      <c r="R34" s="4">
        <v>10</v>
      </c>
      <c r="S34" s="81">
        <v>11</v>
      </c>
      <c r="T34" s="83"/>
      <c r="U34" s="4">
        <v>12</v>
      </c>
    </row>
    <row r="35" spans="1:21" ht="25.5" customHeight="1" x14ac:dyDescent="0.2">
      <c r="A35" s="6">
        <v>1</v>
      </c>
      <c r="B35" s="72" t="s">
        <v>27</v>
      </c>
      <c r="C35" s="73"/>
      <c r="D35" s="73"/>
      <c r="E35" s="73"/>
      <c r="F35" s="73"/>
      <c r="G35" s="73"/>
      <c r="H35" s="73"/>
      <c r="I35" s="73"/>
      <c r="J35" s="74"/>
      <c r="K35" s="25"/>
      <c r="L35" s="26"/>
      <c r="M35" s="25"/>
      <c r="N35" s="25"/>
      <c r="O35" s="26"/>
      <c r="P35" s="25"/>
      <c r="Q35" s="25"/>
      <c r="R35" s="26"/>
      <c r="S35" s="85"/>
      <c r="T35" s="86"/>
      <c r="U35" s="25"/>
    </row>
    <row r="36" spans="1:21" ht="141.75" customHeight="1" x14ac:dyDescent="0.2">
      <c r="A36" s="6">
        <v>2</v>
      </c>
      <c r="B36" s="72" t="s">
        <v>53</v>
      </c>
      <c r="C36" s="73"/>
      <c r="D36" s="73"/>
      <c r="E36" s="73"/>
      <c r="F36" s="73"/>
      <c r="G36" s="73"/>
      <c r="H36" s="73"/>
      <c r="I36" s="73"/>
      <c r="J36" s="74"/>
      <c r="K36" s="26"/>
      <c r="L36" s="25"/>
      <c r="M36" s="26"/>
      <c r="N36" s="26"/>
      <c r="O36" s="25"/>
      <c r="P36" s="26"/>
      <c r="Q36" s="26"/>
      <c r="R36" s="25"/>
      <c r="S36" s="87"/>
      <c r="T36" s="88"/>
      <c r="U36" s="25"/>
    </row>
    <row r="37" spans="1:21" ht="45" customHeight="1" x14ac:dyDescent="0.2">
      <c r="A37" s="6">
        <v>3</v>
      </c>
      <c r="B37" s="72" t="s">
        <v>27</v>
      </c>
      <c r="C37" s="73"/>
      <c r="D37" s="73"/>
      <c r="E37" s="73"/>
      <c r="F37" s="73"/>
      <c r="G37" s="73"/>
      <c r="H37" s="73"/>
      <c r="I37" s="73"/>
      <c r="J37" s="74"/>
      <c r="K37" s="26"/>
      <c r="L37" s="25"/>
      <c r="M37" s="26"/>
      <c r="N37" s="26"/>
      <c r="O37" s="25"/>
      <c r="P37" s="26"/>
      <c r="Q37" s="26"/>
      <c r="R37" s="25"/>
      <c r="S37" s="87"/>
      <c r="T37" s="88"/>
      <c r="U37" s="25"/>
    </row>
    <row r="38" spans="1:21" ht="138.75" customHeight="1" x14ac:dyDescent="0.2">
      <c r="A38" s="6">
        <v>4</v>
      </c>
      <c r="B38" s="72" t="s">
        <v>54</v>
      </c>
      <c r="C38" s="73"/>
      <c r="D38" s="73"/>
      <c r="E38" s="73"/>
      <c r="F38" s="73"/>
      <c r="G38" s="73"/>
      <c r="H38" s="73"/>
      <c r="I38" s="73"/>
      <c r="J38" s="74"/>
      <c r="K38" s="26"/>
      <c r="L38" s="25"/>
      <c r="M38" s="26"/>
      <c r="N38" s="26"/>
      <c r="O38" s="25"/>
      <c r="P38" s="26"/>
      <c r="Q38" s="26"/>
      <c r="R38" s="25"/>
      <c r="S38" s="87"/>
      <c r="T38" s="88"/>
      <c r="U38" s="25"/>
    </row>
    <row r="39" spans="1:21" ht="66.75" customHeight="1" x14ac:dyDescent="0.2">
      <c r="A39" s="6">
        <v>5</v>
      </c>
      <c r="B39" s="72" t="s">
        <v>55</v>
      </c>
      <c r="C39" s="73"/>
      <c r="D39" s="73"/>
      <c r="E39" s="73"/>
      <c r="F39" s="73"/>
      <c r="G39" s="73"/>
      <c r="H39" s="73"/>
      <c r="I39" s="73"/>
      <c r="J39" s="74"/>
      <c r="K39" s="26"/>
      <c r="L39" s="25"/>
      <c r="M39" s="26"/>
      <c r="N39" s="26"/>
      <c r="O39" s="25"/>
      <c r="P39" s="26"/>
      <c r="Q39" s="26"/>
      <c r="R39" s="25"/>
      <c r="S39" s="87"/>
      <c r="T39" s="88"/>
      <c r="U39" s="25"/>
    </row>
    <row r="40" spans="1:21" ht="75" customHeight="1" x14ac:dyDescent="0.2">
      <c r="A40" s="6">
        <v>6</v>
      </c>
      <c r="B40" s="72" t="s">
        <v>36</v>
      </c>
      <c r="C40" s="73"/>
      <c r="D40" s="73"/>
      <c r="E40" s="73"/>
      <c r="F40" s="73"/>
      <c r="G40" s="73"/>
      <c r="H40" s="73"/>
      <c r="I40" s="73"/>
      <c r="J40" s="74"/>
      <c r="K40" s="27"/>
      <c r="L40" s="10">
        <f>L35*148.5</f>
        <v>0</v>
      </c>
      <c r="M40" s="27"/>
      <c r="N40" s="27"/>
      <c r="O40" s="27"/>
      <c r="P40" s="27"/>
      <c r="Q40" s="27"/>
      <c r="R40" s="27"/>
      <c r="S40" s="89"/>
      <c r="T40" s="90"/>
      <c r="U40" s="28">
        <f>L40</f>
        <v>0</v>
      </c>
    </row>
    <row r="41" spans="1:21" ht="78" customHeight="1" x14ac:dyDescent="0.2">
      <c r="A41" s="6">
        <v>7</v>
      </c>
      <c r="B41" s="72" t="s">
        <v>35</v>
      </c>
      <c r="C41" s="73"/>
      <c r="D41" s="73"/>
      <c r="E41" s="73"/>
      <c r="F41" s="73"/>
      <c r="G41" s="73"/>
      <c r="H41" s="73"/>
      <c r="I41" s="73"/>
      <c r="J41" s="74"/>
      <c r="K41" s="27"/>
      <c r="L41" s="27"/>
      <c r="M41" s="27"/>
      <c r="N41" s="27"/>
      <c r="O41" s="10">
        <f>O35*356.4</f>
        <v>0</v>
      </c>
      <c r="P41" s="27"/>
      <c r="Q41" s="27"/>
      <c r="R41" s="10">
        <f>R35*495</f>
        <v>0</v>
      </c>
      <c r="S41" s="89"/>
      <c r="T41" s="90"/>
      <c r="U41" s="28">
        <f>O41+R41</f>
        <v>0</v>
      </c>
    </row>
    <row r="42" spans="1:21" ht="78" customHeight="1" x14ac:dyDescent="0.2">
      <c r="A42" s="6">
        <v>8</v>
      </c>
      <c r="B42" s="72" t="s">
        <v>37</v>
      </c>
      <c r="C42" s="73"/>
      <c r="D42" s="73"/>
      <c r="E42" s="73"/>
      <c r="F42" s="73"/>
      <c r="G42" s="73"/>
      <c r="H42" s="73"/>
      <c r="I42" s="73"/>
      <c r="J42" s="74"/>
      <c r="K42" s="10">
        <f>K36*148.5</f>
        <v>0</v>
      </c>
      <c r="L42" s="27"/>
      <c r="M42" s="27"/>
      <c r="N42" s="27"/>
      <c r="O42" s="27"/>
      <c r="P42" s="27"/>
      <c r="Q42" s="27"/>
      <c r="R42" s="27"/>
      <c r="S42" s="89"/>
      <c r="T42" s="90"/>
      <c r="U42" s="28">
        <f>K42</f>
        <v>0</v>
      </c>
    </row>
    <row r="43" spans="1:21" ht="66.75" customHeight="1" x14ac:dyDescent="0.2">
      <c r="A43" s="6">
        <v>9</v>
      </c>
      <c r="B43" s="72" t="s">
        <v>38</v>
      </c>
      <c r="C43" s="73"/>
      <c r="D43" s="73"/>
      <c r="E43" s="73"/>
      <c r="F43" s="73"/>
      <c r="G43" s="73"/>
      <c r="H43" s="73"/>
      <c r="I43" s="73"/>
      <c r="J43" s="74"/>
      <c r="K43" s="27"/>
      <c r="L43" s="27"/>
      <c r="M43" s="10">
        <v>0</v>
      </c>
      <c r="N43" s="27"/>
      <c r="O43" s="27"/>
      <c r="P43" s="27"/>
      <c r="Q43" s="27"/>
      <c r="R43" s="27"/>
      <c r="S43" s="89"/>
      <c r="T43" s="90"/>
      <c r="U43" s="28">
        <f>M43</f>
        <v>0</v>
      </c>
    </row>
    <row r="44" spans="1:21" ht="76.5" customHeight="1" x14ac:dyDescent="0.2">
      <c r="A44" s="6">
        <v>10</v>
      </c>
      <c r="B44" s="72" t="s">
        <v>56</v>
      </c>
      <c r="C44" s="73"/>
      <c r="D44" s="73"/>
      <c r="E44" s="73"/>
      <c r="F44" s="73"/>
      <c r="G44" s="73"/>
      <c r="H44" s="73"/>
      <c r="I44" s="73"/>
      <c r="J44" s="74"/>
      <c r="K44" s="27"/>
      <c r="L44" s="27"/>
      <c r="M44" s="27"/>
      <c r="N44" s="10">
        <f>N36*277.2</f>
        <v>0</v>
      </c>
      <c r="O44" s="27"/>
      <c r="P44" s="10">
        <f>P36*277.2</f>
        <v>0</v>
      </c>
      <c r="Q44" s="10">
        <f>Q36*495</f>
        <v>0</v>
      </c>
      <c r="R44" s="27"/>
      <c r="S44" s="78">
        <f>S36*495</f>
        <v>0</v>
      </c>
      <c r="T44" s="79">
        <f t="shared" ref="T44" si="0">T36*519.75</f>
        <v>0</v>
      </c>
      <c r="U44" s="28">
        <f>N44+P44+Q44+S44</f>
        <v>0</v>
      </c>
    </row>
    <row r="45" spans="1:21" ht="76.5" customHeight="1" x14ac:dyDescent="0.2">
      <c r="A45" s="6">
        <v>11</v>
      </c>
      <c r="B45" s="72" t="s">
        <v>39</v>
      </c>
      <c r="C45" s="73"/>
      <c r="D45" s="73"/>
      <c r="E45" s="73"/>
      <c r="F45" s="73"/>
      <c r="G45" s="73"/>
      <c r="H45" s="73"/>
      <c r="I45" s="73"/>
      <c r="J45" s="74"/>
      <c r="K45" s="10">
        <f>K37*148.5</f>
        <v>0</v>
      </c>
      <c r="L45" s="27"/>
      <c r="M45" s="27"/>
      <c r="N45" s="27"/>
      <c r="O45" s="27"/>
      <c r="P45" s="27"/>
      <c r="Q45" s="27"/>
      <c r="R45" s="27"/>
      <c r="S45" s="89"/>
      <c r="T45" s="90"/>
      <c r="U45" s="28">
        <f>K45</f>
        <v>0</v>
      </c>
    </row>
    <row r="46" spans="1:21" ht="69" customHeight="1" x14ac:dyDescent="0.2">
      <c r="A46" s="6">
        <v>12</v>
      </c>
      <c r="B46" s="72" t="s">
        <v>40</v>
      </c>
      <c r="C46" s="73"/>
      <c r="D46" s="73"/>
      <c r="E46" s="73"/>
      <c r="F46" s="73"/>
      <c r="G46" s="73"/>
      <c r="H46" s="73"/>
      <c r="I46" s="73"/>
      <c r="J46" s="74"/>
      <c r="K46" s="27"/>
      <c r="L46" s="27"/>
      <c r="M46" s="10">
        <v>0</v>
      </c>
      <c r="N46" s="27"/>
      <c r="O46" s="27"/>
      <c r="P46" s="27"/>
      <c r="Q46" s="27"/>
      <c r="R46" s="27"/>
      <c r="S46" s="89"/>
      <c r="T46" s="90"/>
      <c r="U46" s="28">
        <f>M46</f>
        <v>0</v>
      </c>
    </row>
    <row r="47" spans="1:21" ht="75.75" customHeight="1" x14ac:dyDescent="0.2">
      <c r="A47" s="6">
        <v>13</v>
      </c>
      <c r="B47" s="72" t="s">
        <v>57</v>
      </c>
      <c r="C47" s="73"/>
      <c r="D47" s="73"/>
      <c r="E47" s="73"/>
      <c r="F47" s="73"/>
      <c r="G47" s="73"/>
      <c r="H47" s="73"/>
      <c r="I47" s="73"/>
      <c r="J47" s="74"/>
      <c r="K47" s="27"/>
      <c r="L47" s="27"/>
      <c r="M47" s="27"/>
      <c r="N47" s="10">
        <f>N37*277.2</f>
        <v>0</v>
      </c>
      <c r="O47" s="27"/>
      <c r="P47" s="10">
        <f>P37*277.2</f>
        <v>0</v>
      </c>
      <c r="Q47" s="10">
        <f>Q37*495</f>
        <v>0</v>
      </c>
      <c r="R47" s="27"/>
      <c r="S47" s="78">
        <f>S37*495</f>
        <v>0</v>
      </c>
      <c r="T47" s="79"/>
      <c r="U47" s="28">
        <f>N47+P47+Q47+S47</f>
        <v>0</v>
      </c>
    </row>
    <row r="48" spans="1:21" ht="75.75" customHeight="1" x14ac:dyDescent="0.2">
      <c r="A48" s="6">
        <v>14</v>
      </c>
      <c r="B48" s="72" t="s">
        <v>41</v>
      </c>
      <c r="C48" s="73"/>
      <c r="D48" s="73"/>
      <c r="E48" s="73"/>
      <c r="F48" s="73"/>
      <c r="G48" s="73"/>
      <c r="H48" s="73"/>
      <c r="I48" s="73"/>
      <c r="J48" s="74"/>
      <c r="K48" s="10">
        <f>K38*148.5</f>
        <v>0</v>
      </c>
      <c r="L48" s="27"/>
      <c r="M48" s="27"/>
      <c r="N48" s="27"/>
      <c r="O48" s="27"/>
      <c r="P48" s="27"/>
      <c r="Q48" s="27"/>
      <c r="R48" s="27"/>
      <c r="S48" s="89"/>
      <c r="T48" s="90"/>
      <c r="U48" s="28">
        <f>K48</f>
        <v>0</v>
      </c>
    </row>
    <row r="49" spans="1:22" ht="65.25" customHeight="1" x14ac:dyDescent="0.2">
      <c r="A49" s="6">
        <v>15</v>
      </c>
      <c r="B49" s="72" t="s">
        <v>58</v>
      </c>
      <c r="C49" s="73"/>
      <c r="D49" s="73"/>
      <c r="E49" s="73"/>
      <c r="F49" s="73"/>
      <c r="G49" s="73"/>
      <c r="H49" s="73"/>
      <c r="I49" s="73"/>
      <c r="J49" s="74"/>
      <c r="K49" s="27"/>
      <c r="L49" s="27"/>
      <c r="M49" s="10">
        <v>0</v>
      </c>
      <c r="N49" s="27"/>
      <c r="O49" s="27"/>
      <c r="P49" s="27"/>
      <c r="Q49" s="27"/>
      <c r="R49" s="27"/>
      <c r="S49" s="89"/>
      <c r="T49" s="90"/>
      <c r="U49" s="28">
        <f>M49</f>
        <v>0</v>
      </c>
    </row>
    <row r="50" spans="1:22" ht="81" customHeight="1" x14ac:dyDescent="0.2">
      <c r="A50" s="6">
        <v>16</v>
      </c>
      <c r="B50" s="72" t="s">
        <v>59</v>
      </c>
      <c r="C50" s="73"/>
      <c r="D50" s="73"/>
      <c r="E50" s="73"/>
      <c r="F50" s="73"/>
      <c r="G50" s="73"/>
      <c r="H50" s="73"/>
      <c r="I50" s="73"/>
      <c r="J50" s="74"/>
      <c r="K50" s="27"/>
      <c r="L50" s="27"/>
      <c r="M50" s="27"/>
      <c r="N50" s="10">
        <f>N38*277.2</f>
        <v>0</v>
      </c>
      <c r="O50" s="27"/>
      <c r="P50" s="10">
        <f>P38*277.2</f>
        <v>0</v>
      </c>
      <c r="Q50" s="10">
        <f>Q38*495</f>
        <v>0</v>
      </c>
      <c r="R50" s="27"/>
      <c r="S50" s="78">
        <f>S38*495</f>
        <v>0</v>
      </c>
      <c r="T50" s="79">
        <f t="shared" ref="T50:T51" si="1">T38*519.75</f>
        <v>0</v>
      </c>
      <c r="U50" s="28">
        <f>N50+P50+Q50+S50</f>
        <v>0</v>
      </c>
    </row>
    <row r="51" spans="1:22" ht="111.75" customHeight="1" x14ac:dyDescent="0.2">
      <c r="A51" s="6">
        <v>17</v>
      </c>
      <c r="B51" s="72" t="s">
        <v>60</v>
      </c>
      <c r="C51" s="73"/>
      <c r="D51" s="73"/>
      <c r="E51" s="73"/>
      <c r="F51" s="73"/>
      <c r="G51" s="73"/>
      <c r="H51" s="73"/>
      <c r="I51" s="73"/>
      <c r="J51" s="74"/>
      <c r="K51" s="10">
        <f>K39*148.5</f>
        <v>0</v>
      </c>
      <c r="L51" s="27"/>
      <c r="M51" s="10">
        <v>0</v>
      </c>
      <c r="N51" s="10">
        <f>N39*277.2</f>
        <v>0</v>
      </c>
      <c r="O51" s="27"/>
      <c r="P51" s="10">
        <f>P39*277.2</f>
        <v>0</v>
      </c>
      <c r="Q51" s="10">
        <f>Q39*495</f>
        <v>0</v>
      </c>
      <c r="R51" s="27"/>
      <c r="S51" s="78">
        <f>S39*495</f>
        <v>0</v>
      </c>
      <c r="T51" s="79">
        <f t="shared" si="1"/>
        <v>0</v>
      </c>
      <c r="U51" s="28">
        <f>K51+M51+N51+P51+Q51+S51</f>
        <v>0</v>
      </c>
    </row>
    <row r="52" spans="1:22" ht="29.25" customHeight="1" x14ac:dyDescent="0.2">
      <c r="A52" s="6">
        <v>18</v>
      </c>
      <c r="B52" s="72" t="s">
        <v>61</v>
      </c>
      <c r="C52" s="73"/>
      <c r="D52" s="73"/>
      <c r="E52" s="73"/>
      <c r="F52" s="73"/>
      <c r="G52" s="73"/>
      <c r="H52" s="73"/>
      <c r="I52" s="73"/>
      <c r="J52" s="74"/>
      <c r="K52" s="16">
        <f>K42+K45+K48+K51</f>
        <v>0</v>
      </c>
      <c r="L52" s="16">
        <f>L40</f>
        <v>0</v>
      </c>
      <c r="M52" s="16">
        <f>M43+M46+M49+M51</f>
        <v>0</v>
      </c>
      <c r="N52" s="16">
        <f>N44+N47+N50+N51</f>
        <v>0</v>
      </c>
      <c r="O52" s="16">
        <f>O41</f>
        <v>0</v>
      </c>
      <c r="P52" s="16">
        <f>P44+P47+P50+P51</f>
        <v>0</v>
      </c>
      <c r="Q52" s="16">
        <f>Q44+Q47+Q50+Q51</f>
        <v>0</v>
      </c>
      <c r="R52" s="16">
        <f>R41</f>
        <v>0</v>
      </c>
      <c r="S52" s="66">
        <f>S44+S47+S50+S51</f>
        <v>0</v>
      </c>
      <c r="T52" s="67"/>
      <c r="U52" s="16">
        <f>SUM(U40:U51)</f>
        <v>0</v>
      </c>
    </row>
    <row r="53" spans="1:22" ht="29.25" customHeight="1" x14ac:dyDescent="0.2">
      <c r="A53" s="6">
        <v>19</v>
      </c>
      <c r="B53" s="91" t="s">
        <v>31</v>
      </c>
      <c r="C53" s="91"/>
      <c r="D53" s="91"/>
      <c r="E53" s="91"/>
      <c r="F53" s="91"/>
      <c r="G53" s="91"/>
      <c r="H53" s="91"/>
      <c r="I53" s="91"/>
      <c r="J53" s="91"/>
      <c r="K53" s="16">
        <f>ROUNDDOWN(K52*0.01,2)</f>
        <v>0</v>
      </c>
      <c r="L53" s="16">
        <f t="shared" ref="L53:U53" si="2">ROUNDDOWN(L52*0.01,2)</f>
        <v>0</v>
      </c>
      <c r="M53" s="16">
        <f t="shared" si="2"/>
        <v>0</v>
      </c>
      <c r="N53" s="16">
        <f t="shared" si="2"/>
        <v>0</v>
      </c>
      <c r="O53" s="16">
        <f t="shared" si="2"/>
        <v>0</v>
      </c>
      <c r="P53" s="16">
        <f t="shared" si="2"/>
        <v>0</v>
      </c>
      <c r="Q53" s="16">
        <f t="shared" si="2"/>
        <v>0</v>
      </c>
      <c r="R53" s="16">
        <f t="shared" si="2"/>
        <v>0</v>
      </c>
      <c r="S53" s="66">
        <f t="shared" si="2"/>
        <v>0</v>
      </c>
      <c r="T53" s="67"/>
      <c r="U53" s="16">
        <f t="shared" si="2"/>
        <v>0</v>
      </c>
      <c r="V53" s="47"/>
    </row>
    <row r="54" spans="1:22" ht="29.25" customHeight="1" x14ac:dyDescent="0.2">
      <c r="A54" s="6">
        <v>20</v>
      </c>
      <c r="B54" s="91" t="s">
        <v>32</v>
      </c>
      <c r="C54" s="91"/>
      <c r="D54" s="91"/>
      <c r="E54" s="91"/>
      <c r="F54" s="91"/>
      <c r="G54" s="91"/>
      <c r="H54" s="91"/>
      <c r="I54" s="91"/>
      <c r="J54" s="91"/>
      <c r="K54" s="16">
        <f>K52+K53</f>
        <v>0</v>
      </c>
      <c r="L54" s="16">
        <f t="shared" ref="L54:U54" si="3">L52+L53</f>
        <v>0</v>
      </c>
      <c r="M54" s="16">
        <f t="shared" si="3"/>
        <v>0</v>
      </c>
      <c r="N54" s="16">
        <f t="shared" si="3"/>
        <v>0</v>
      </c>
      <c r="O54" s="16">
        <f t="shared" si="3"/>
        <v>0</v>
      </c>
      <c r="P54" s="16">
        <f t="shared" si="3"/>
        <v>0</v>
      </c>
      <c r="Q54" s="16">
        <f t="shared" si="3"/>
        <v>0</v>
      </c>
      <c r="R54" s="16">
        <f t="shared" si="3"/>
        <v>0</v>
      </c>
      <c r="S54" s="66">
        <f t="shared" si="3"/>
        <v>0</v>
      </c>
      <c r="T54" s="67"/>
      <c r="U54" s="16">
        <f t="shared" si="3"/>
        <v>0</v>
      </c>
      <c r="V54" s="47"/>
    </row>
    <row r="55" spans="1:22" ht="14.25" x14ac:dyDescent="0.2">
      <c r="A55" s="29"/>
      <c r="B55" s="30"/>
      <c r="C55" s="30"/>
    </row>
    <row r="56" spans="1:22" ht="20.25" customHeight="1" thickBot="1" x14ac:dyDescent="0.25">
      <c r="A56" s="68" t="s">
        <v>62</v>
      </c>
      <c r="B56" s="68"/>
      <c r="C56" s="68"/>
      <c r="D56" s="68"/>
      <c r="E56" s="68"/>
      <c r="F56" s="68"/>
      <c r="G56" s="68"/>
      <c r="H56" s="68"/>
      <c r="I56" s="68"/>
      <c r="J56" s="68"/>
      <c r="K56" s="68"/>
      <c r="L56" s="68"/>
      <c r="M56" s="68"/>
      <c r="N56" s="68"/>
      <c r="O56" s="68"/>
      <c r="P56" s="68"/>
      <c r="R56" s="57"/>
      <c r="S56" s="57"/>
      <c r="T56" s="57"/>
      <c r="U56" s="57"/>
    </row>
    <row r="57" spans="1:22" ht="22.5" customHeight="1" thickBot="1" x14ac:dyDescent="0.25">
      <c r="A57" s="68"/>
      <c r="B57" s="68"/>
      <c r="C57" s="68"/>
      <c r="D57" s="68"/>
      <c r="E57" s="68"/>
      <c r="F57" s="68"/>
      <c r="G57" s="68"/>
      <c r="H57" s="68"/>
      <c r="I57" s="68"/>
      <c r="J57" s="68"/>
      <c r="K57" s="68"/>
      <c r="L57" s="68"/>
      <c r="M57" s="68"/>
      <c r="N57" s="68"/>
      <c r="O57" s="68"/>
      <c r="P57" s="68"/>
      <c r="Q57" s="31">
        <f>U54</f>
        <v>0</v>
      </c>
      <c r="R57" s="57"/>
      <c r="S57" s="57"/>
      <c r="T57" s="57"/>
      <c r="U57" s="57"/>
    </row>
    <row r="58" spans="1:22" ht="22.5" customHeight="1" x14ac:dyDescent="0.2">
      <c r="A58" s="55"/>
      <c r="B58" s="55"/>
      <c r="C58" s="55"/>
      <c r="D58" s="55"/>
      <c r="E58" s="55"/>
      <c r="F58" s="55"/>
      <c r="G58" s="55"/>
      <c r="H58" s="55"/>
      <c r="I58" s="55"/>
      <c r="J58" s="55"/>
      <c r="K58" s="55"/>
      <c r="L58" s="55"/>
      <c r="M58" s="55"/>
      <c r="N58" s="55"/>
      <c r="O58" s="55"/>
      <c r="P58" s="35"/>
      <c r="Q58" s="57"/>
      <c r="R58" s="57"/>
      <c r="S58" s="57"/>
      <c r="T58" s="57"/>
      <c r="U58" s="57"/>
    </row>
    <row r="59" spans="1:22" ht="37.5" customHeight="1" x14ac:dyDescent="0.25">
      <c r="A59" s="96" t="s">
        <v>63</v>
      </c>
      <c r="B59" s="96"/>
      <c r="C59" s="96"/>
      <c r="D59" s="96"/>
      <c r="E59" s="96"/>
      <c r="F59" s="96"/>
      <c r="G59" s="96"/>
      <c r="H59" s="96"/>
      <c r="I59" s="96"/>
      <c r="J59" s="96"/>
      <c r="K59" s="96"/>
      <c r="L59" s="96"/>
      <c r="M59" s="96"/>
      <c r="N59" s="96"/>
      <c r="O59" s="96"/>
      <c r="P59" s="96"/>
      <c r="Q59" s="96"/>
      <c r="R59" s="96"/>
      <c r="S59" s="96"/>
      <c r="T59" s="96"/>
      <c r="U59" s="96"/>
      <c r="V59" s="96"/>
    </row>
    <row r="60" spans="1:22" ht="18" x14ac:dyDescent="0.25">
      <c r="A60" s="33"/>
      <c r="B60" s="33"/>
      <c r="C60" s="33"/>
      <c r="D60" s="33"/>
      <c r="E60" s="33"/>
      <c r="F60" s="33"/>
      <c r="G60" s="33"/>
      <c r="H60" s="33"/>
      <c r="I60" s="33"/>
      <c r="J60" s="33"/>
      <c r="K60" s="33"/>
      <c r="L60" s="33"/>
      <c r="M60" s="33"/>
      <c r="N60" s="33"/>
      <c r="O60" s="33"/>
      <c r="P60" s="33"/>
      <c r="Q60" s="33"/>
      <c r="R60" s="33"/>
      <c r="T60" s="33"/>
      <c r="U60" s="33"/>
      <c r="V60" s="33"/>
    </row>
    <row r="61" spans="1:22" ht="102" customHeight="1" x14ac:dyDescent="0.2">
      <c r="A61" s="77" t="s">
        <v>4</v>
      </c>
      <c r="B61" s="77" t="s">
        <v>26</v>
      </c>
      <c r="C61" s="77"/>
      <c r="D61" s="77"/>
      <c r="E61" s="77"/>
      <c r="F61" s="77"/>
      <c r="G61" s="77"/>
      <c r="H61" s="77"/>
      <c r="I61" s="77"/>
      <c r="J61" s="77"/>
      <c r="K61" s="69" t="s">
        <v>64</v>
      </c>
      <c r="L61" s="70"/>
      <c r="M61" s="70"/>
      <c r="N61" s="70"/>
      <c r="O61" s="70"/>
      <c r="P61" s="70"/>
      <c r="Q61" s="70"/>
      <c r="R61" s="71"/>
      <c r="S61" s="69" t="s">
        <v>65</v>
      </c>
      <c r="T61" s="71"/>
      <c r="U61" s="97" t="s">
        <v>5</v>
      </c>
    </row>
    <row r="62" spans="1:22" ht="45" customHeight="1" x14ac:dyDescent="0.2">
      <c r="A62" s="77"/>
      <c r="B62" s="77"/>
      <c r="C62" s="77"/>
      <c r="D62" s="77"/>
      <c r="E62" s="77"/>
      <c r="F62" s="77"/>
      <c r="G62" s="77"/>
      <c r="H62" s="77"/>
      <c r="I62" s="77"/>
      <c r="J62" s="77"/>
      <c r="K62" s="56" t="s">
        <v>6</v>
      </c>
      <c r="L62" s="56" t="s">
        <v>7</v>
      </c>
      <c r="M62" s="56" t="s">
        <v>8</v>
      </c>
      <c r="N62" s="56" t="s">
        <v>9</v>
      </c>
      <c r="O62" s="56" t="s">
        <v>10</v>
      </c>
      <c r="P62" s="56" t="s">
        <v>11</v>
      </c>
      <c r="Q62" s="56" t="s">
        <v>19</v>
      </c>
      <c r="R62" s="56" t="s">
        <v>20</v>
      </c>
      <c r="S62" s="99" t="s">
        <v>8</v>
      </c>
      <c r="T62" s="100"/>
      <c r="U62" s="98"/>
    </row>
    <row r="63" spans="1:22" x14ac:dyDescent="0.2">
      <c r="A63" s="4">
        <v>1</v>
      </c>
      <c r="B63" s="81">
        <v>2</v>
      </c>
      <c r="C63" s="82"/>
      <c r="D63" s="82"/>
      <c r="E63" s="82"/>
      <c r="F63" s="82"/>
      <c r="G63" s="82"/>
      <c r="H63" s="82"/>
      <c r="I63" s="82"/>
      <c r="J63" s="83"/>
      <c r="K63" s="4">
        <v>3</v>
      </c>
      <c r="L63" s="4">
        <v>4</v>
      </c>
      <c r="M63" s="4">
        <v>5</v>
      </c>
      <c r="N63" s="4">
        <v>6</v>
      </c>
      <c r="O63" s="4">
        <v>7</v>
      </c>
      <c r="P63" s="4">
        <v>8</v>
      </c>
      <c r="Q63" s="4">
        <v>9</v>
      </c>
      <c r="R63" s="4">
        <v>10</v>
      </c>
      <c r="S63" s="81">
        <v>11</v>
      </c>
      <c r="T63" s="83"/>
      <c r="U63" s="4">
        <v>12</v>
      </c>
    </row>
    <row r="64" spans="1:22" ht="33.75" customHeight="1" x14ac:dyDescent="0.2">
      <c r="A64" s="6">
        <v>1</v>
      </c>
      <c r="B64" s="72" t="s">
        <v>27</v>
      </c>
      <c r="C64" s="73"/>
      <c r="D64" s="73"/>
      <c r="E64" s="73"/>
      <c r="F64" s="73"/>
      <c r="G64" s="73"/>
      <c r="H64" s="73"/>
      <c r="I64" s="73"/>
      <c r="J64" s="74"/>
      <c r="K64" s="26"/>
      <c r="L64" s="26"/>
      <c r="M64" s="26"/>
      <c r="N64" s="26"/>
      <c r="O64" s="26"/>
      <c r="P64" s="26"/>
      <c r="Q64" s="26"/>
      <c r="R64" s="26"/>
      <c r="S64" s="87"/>
      <c r="T64" s="88"/>
      <c r="U64" s="25"/>
    </row>
    <row r="65" spans="1:22" ht="60" customHeight="1" x14ac:dyDescent="0.2">
      <c r="A65" s="6">
        <v>2</v>
      </c>
      <c r="B65" s="118" t="s">
        <v>66</v>
      </c>
      <c r="C65" s="118"/>
      <c r="D65" s="118"/>
      <c r="E65" s="118"/>
      <c r="F65" s="118"/>
      <c r="G65" s="118"/>
      <c r="H65" s="118"/>
      <c r="I65" s="118"/>
      <c r="J65" s="118"/>
      <c r="K65" s="48">
        <f>K64*138.6</f>
        <v>0</v>
      </c>
      <c r="L65" s="48">
        <f>L64*138.6</f>
        <v>0</v>
      </c>
      <c r="M65" s="48">
        <f t="shared" ref="M65" si="4">M64*123.75</f>
        <v>0</v>
      </c>
      <c r="N65" s="48">
        <f>N64*69.3</f>
        <v>0</v>
      </c>
      <c r="O65" s="48">
        <f>O64*69.3</f>
        <v>0</v>
      </c>
      <c r="P65" s="48">
        <f t="shared" ref="P65:T65" si="5">P64*61.88</f>
        <v>0</v>
      </c>
      <c r="Q65" s="48">
        <f>Q64*69.3</f>
        <v>0</v>
      </c>
      <c r="R65" s="48">
        <f>R64*69.3</f>
        <v>0</v>
      </c>
      <c r="S65" s="78">
        <f t="shared" si="5"/>
        <v>0</v>
      </c>
      <c r="T65" s="79">
        <f t="shared" si="5"/>
        <v>0</v>
      </c>
      <c r="U65" s="28">
        <f>K65+L65+M65+N65+O65+P65+Q65+R65+S65</f>
        <v>0</v>
      </c>
    </row>
    <row r="66" spans="1:22" ht="35.25" customHeight="1" x14ac:dyDescent="0.2">
      <c r="A66" s="4">
        <v>3</v>
      </c>
      <c r="B66" s="92" t="s">
        <v>33</v>
      </c>
      <c r="C66" s="93"/>
      <c r="D66" s="93"/>
      <c r="E66" s="93"/>
      <c r="F66" s="93"/>
      <c r="G66" s="93"/>
      <c r="H66" s="93"/>
      <c r="I66" s="93"/>
      <c r="J66" s="94"/>
      <c r="K66" s="28">
        <f>ROUNDDOWN(K65*0.01,2)</f>
        <v>0</v>
      </c>
      <c r="L66" s="28">
        <f t="shared" ref="L66:U66" si="6">ROUNDDOWN(L65*0.01,2)</f>
        <v>0</v>
      </c>
      <c r="M66" s="28">
        <f t="shared" si="6"/>
        <v>0</v>
      </c>
      <c r="N66" s="28">
        <f t="shared" si="6"/>
        <v>0</v>
      </c>
      <c r="O66" s="28">
        <f t="shared" si="6"/>
        <v>0</v>
      </c>
      <c r="P66" s="28">
        <f t="shared" si="6"/>
        <v>0</v>
      </c>
      <c r="Q66" s="28">
        <f t="shared" si="6"/>
        <v>0</v>
      </c>
      <c r="R66" s="28">
        <f t="shared" si="6"/>
        <v>0</v>
      </c>
      <c r="S66" s="119">
        <f t="shared" si="6"/>
        <v>0</v>
      </c>
      <c r="T66" s="120"/>
      <c r="U66" s="28">
        <f t="shared" si="6"/>
        <v>0</v>
      </c>
      <c r="V66" s="14"/>
    </row>
    <row r="67" spans="1:22" ht="32.25" customHeight="1" x14ac:dyDescent="0.2">
      <c r="A67" s="4">
        <v>4</v>
      </c>
      <c r="B67" s="95" t="s">
        <v>34</v>
      </c>
      <c r="C67" s="95"/>
      <c r="D67" s="95"/>
      <c r="E67" s="95"/>
      <c r="F67" s="95"/>
      <c r="G67" s="95"/>
      <c r="H67" s="95"/>
      <c r="I67" s="95"/>
      <c r="J67" s="95"/>
      <c r="K67" s="28">
        <f>K65+K66</f>
        <v>0</v>
      </c>
      <c r="L67" s="28">
        <f t="shared" ref="L67:U67" si="7">L65+L66</f>
        <v>0</v>
      </c>
      <c r="M67" s="28">
        <f t="shared" si="7"/>
        <v>0</v>
      </c>
      <c r="N67" s="28">
        <f t="shared" si="7"/>
        <v>0</v>
      </c>
      <c r="O67" s="28">
        <f t="shared" si="7"/>
        <v>0</v>
      </c>
      <c r="P67" s="28">
        <f t="shared" si="7"/>
        <v>0</v>
      </c>
      <c r="Q67" s="28">
        <f t="shared" si="7"/>
        <v>0</v>
      </c>
      <c r="R67" s="28">
        <f t="shared" si="7"/>
        <v>0</v>
      </c>
      <c r="S67" s="119">
        <f t="shared" si="7"/>
        <v>0</v>
      </c>
      <c r="T67" s="120"/>
      <c r="U67" s="28">
        <f t="shared" si="7"/>
        <v>0</v>
      </c>
      <c r="V67" s="14"/>
    </row>
    <row r="68" spans="1:22" ht="15" thickBot="1" x14ac:dyDescent="0.25">
      <c r="A68" s="29"/>
      <c r="B68" s="30"/>
      <c r="C68" s="30"/>
    </row>
    <row r="69" spans="1:22" ht="29.25" customHeight="1" thickBot="1" x14ac:dyDescent="0.25">
      <c r="A69" s="101" t="s">
        <v>67</v>
      </c>
      <c r="B69" s="101"/>
      <c r="C69" s="101"/>
      <c r="D69" s="101"/>
      <c r="E69" s="101"/>
      <c r="F69" s="101"/>
      <c r="G69" s="101"/>
      <c r="H69" s="101"/>
      <c r="I69" s="101"/>
      <c r="J69" s="101"/>
      <c r="K69" s="101"/>
      <c r="L69" s="101"/>
      <c r="M69" s="101"/>
      <c r="N69" s="101"/>
      <c r="O69" s="101"/>
      <c r="P69" s="101"/>
      <c r="Q69" s="101"/>
      <c r="R69" s="101"/>
      <c r="S69" s="31">
        <f>U67</f>
        <v>0</v>
      </c>
    </row>
    <row r="70" spans="1:22" ht="43.5" customHeight="1" x14ac:dyDescent="0.2">
      <c r="A70" s="34"/>
      <c r="B70" s="34"/>
      <c r="C70" s="34"/>
      <c r="D70" s="34"/>
      <c r="E70" s="34"/>
      <c r="F70" s="34"/>
      <c r="G70" s="34"/>
      <c r="H70" s="34"/>
      <c r="I70" s="34"/>
      <c r="J70" s="34"/>
      <c r="K70" s="34"/>
      <c r="L70" s="35"/>
      <c r="M70" s="32"/>
    </row>
    <row r="71" spans="1:22" ht="53.25" customHeight="1" x14ac:dyDescent="0.25">
      <c r="A71" s="96" t="s">
        <v>68</v>
      </c>
      <c r="B71" s="96"/>
      <c r="C71" s="96"/>
      <c r="D71" s="96"/>
      <c r="E71" s="96"/>
      <c r="F71" s="96"/>
      <c r="G71" s="96"/>
      <c r="H71" s="96"/>
      <c r="I71" s="96"/>
      <c r="J71" s="96"/>
      <c r="K71" s="96"/>
      <c r="L71" s="96"/>
      <c r="M71" s="96"/>
      <c r="N71" s="96"/>
      <c r="O71" s="96"/>
      <c r="P71" s="96"/>
      <c r="Q71" s="96"/>
      <c r="R71" s="96"/>
      <c r="S71" s="96"/>
      <c r="T71" s="96"/>
      <c r="U71" s="96"/>
      <c r="V71" s="96"/>
    </row>
    <row r="72" spans="1:22" ht="30.75" customHeight="1" x14ac:dyDescent="0.2">
      <c r="A72" s="34"/>
      <c r="B72" s="34"/>
      <c r="C72" s="34"/>
      <c r="D72" s="34"/>
      <c r="E72" s="34"/>
      <c r="F72" s="34"/>
      <c r="G72" s="34"/>
      <c r="H72" s="34"/>
      <c r="I72" s="34"/>
      <c r="J72" s="34"/>
      <c r="K72" s="34"/>
      <c r="L72" s="35"/>
      <c r="M72" s="32"/>
    </row>
    <row r="73" spans="1:22" ht="101.25" customHeight="1" x14ac:dyDescent="0.2">
      <c r="A73" s="77" t="s">
        <v>4</v>
      </c>
      <c r="B73" s="77" t="s">
        <v>26</v>
      </c>
      <c r="C73" s="77"/>
      <c r="D73" s="77"/>
      <c r="E73" s="77"/>
      <c r="F73" s="77"/>
      <c r="G73" s="77"/>
      <c r="H73" s="77"/>
      <c r="I73" s="77"/>
      <c r="J73" s="77"/>
      <c r="K73" s="69" t="s">
        <v>64</v>
      </c>
      <c r="L73" s="70"/>
      <c r="M73" s="70"/>
      <c r="N73" s="70"/>
      <c r="O73" s="70"/>
      <c r="P73" s="70"/>
      <c r="Q73" s="70"/>
      <c r="R73" s="71"/>
      <c r="S73" s="69" t="s">
        <v>65</v>
      </c>
      <c r="T73" s="71"/>
      <c r="U73" s="97" t="s">
        <v>5</v>
      </c>
    </row>
    <row r="74" spans="1:22" ht="38.25" customHeight="1" x14ac:dyDescent="0.2">
      <c r="A74" s="77"/>
      <c r="B74" s="77"/>
      <c r="C74" s="77"/>
      <c r="D74" s="77"/>
      <c r="E74" s="77"/>
      <c r="F74" s="77"/>
      <c r="G74" s="77"/>
      <c r="H74" s="77"/>
      <c r="I74" s="77"/>
      <c r="J74" s="77"/>
      <c r="K74" s="56" t="s">
        <v>6</v>
      </c>
      <c r="L74" s="56" t="s">
        <v>7</v>
      </c>
      <c r="M74" s="56" t="s">
        <v>8</v>
      </c>
      <c r="N74" s="56" t="s">
        <v>9</v>
      </c>
      <c r="O74" s="56" t="s">
        <v>10</v>
      </c>
      <c r="P74" s="56" t="s">
        <v>11</v>
      </c>
      <c r="Q74" s="56" t="s">
        <v>19</v>
      </c>
      <c r="R74" s="56" t="s">
        <v>20</v>
      </c>
      <c r="S74" s="56" t="s">
        <v>7</v>
      </c>
      <c r="T74" s="56" t="s">
        <v>8</v>
      </c>
      <c r="U74" s="98"/>
    </row>
    <row r="75" spans="1:22" x14ac:dyDescent="0.2">
      <c r="A75" s="4">
        <v>1</v>
      </c>
      <c r="B75" s="81">
        <v>2</v>
      </c>
      <c r="C75" s="82"/>
      <c r="D75" s="82"/>
      <c r="E75" s="82"/>
      <c r="F75" s="82"/>
      <c r="G75" s="82"/>
      <c r="H75" s="82"/>
      <c r="I75" s="82"/>
      <c r="J75" s="83"/>
      <c r="K75" s="4">
        <v>3</v>
      </c>
      <c r="L75" s="4">
        <v>4</v>
      </c>
      <c r="M75" s="4">
        <v>5</v>
      </c>
      <c r="N75" s="4">
        <v>6</v>
      </c>
      <c r="O75" s="4">
        <v>7</v>
      </c>
      <c r="P75" s="4">
        <v>8</v>
      </c>
      <c r="Q75" s="4">
        <v>9</v>
      </c>
      <c r="R75" s="4">
        <v>10</v>
      </c>
      <c r="S75" s="4">
        <v>11</v>
      </c>
      <c r="T75" s="4">
        <v>12</v>
      </c>
      <c r="U75" s="4">
        <v>13</v>
      </c>
    </row>
    <row r="76" spans="1:22" ht="135" customHeight="1" x14ac:dyDescent="0.2">
      <c r="A76" s="6">
        <v>1</v>
      </c>
      <c r="B76" s="72" t="s">
        <v>69</v>
      </c>
      <c r="C76" s="73"/>
      <c r="D76" s="73"/>
      <c r="E76" s="73"/>
      <c r="F76" s="73"/>
      <c r="G76" s="73"/>
      <c r="H76" s="73"/>
      <c r="I76" s="73"/>
      <c r="J76" s="74"/>
      <c r="K76" s="26"/>
      <c r="L76" s="26"/>
      <c r="M76" s="26"/>
      <c r="N76" s="26"/>
      <c r="O76" s="26"/>
      <c r="P76" s="26"/>
      <c r="Q76" s="26"/>
      <c r="R76" s="25"/>
      <c r="S76" s="26"/>
      <c r="T76" s="26"/>
      <c r="U76" s="25"/>
    </row>
    <row r="77" spans="1:22" ht="49.5" customHeight="1" x14ac:dyDescent="0.2">
      <c r="A77" s="6">
        <v>2</v>
      </c>
      <c r="B77" s="72" t="s">
        <v>70</v>
      </c>
      <c r="C77" s="73"/>
      <c r="D77" s="73"/>
      <c r="E77" s="73"/>
      <c r="F77" s="73"/>
      <c r="G77" s="73"/>
      <c r="H77" s="73"/>
      <c r="I77" s="73"/>
      <c r="J77" s="74"/>
      <c r="K77" s="26"/>
      <c r="L77" s="26"/>
      <c r="M77" s="26"/>
      <c r="N77" s="26"/>
      <c r="O77" s="26"/>
      <c r="P77" s="26"/>
      <c r="Q77" s="26"/>
      <c r="R77" s="25"/>
      <c r="S77" s="26"/>
      <c r="T77" s="26"/>
      <c r="U77" s="25"/>
    </row>
    <row r="78" spans="1:22" ht="56.25" customHeight="1" x14ac:dyDescent="0.2">
      <c r="A78" s="6">
        <v>3</v>
      </c>
      <c r="B78" s="72" t="s">
        <v>42</v>
      </c>
      <c r="C78" s="73"/>
      <c r="D78" s="73"/>
      <c r="E78" s="73"/>
      <c r="F78" s="73"/>
      <c r="G78" s="73"/>
      <c r="H78" s="73"/>
      <c r="I78" s="73"/>
      <c r="J78" s="74"/>
      <c r="K78" s="25"/>
      <c r="L78" s="25"/>
      <c r="M78" s="25"/>
      <c r="N78" s="25"/>
      <c r="O78" s="26"/>
      <c r="P78" s="25"/>
      <c r="Q78" s="25"/>
      <c r="R78" s="25"/>
      <c r="S78" s="26"/>
      <c r="T78" s="25"/>
      <c r="U78" s="25"/>
    </row>
    <row r="79" spans="1:22" ht="56.25" customHeight="1" x14ac:dyDescent="0.2">
      <c r="A79" s="6">
        <v>4</v>
      </c>
      <c r="B79" s="72" t="s">
        <v>43</v>
      </c>
      <c r="C79" s="73"/>
      <c r="D79" s="73"/>
      <c r="E79" s="73"/>
      <c r="F79" s="73"/>
      <c r="G79" s="73"/>
      <c r="H79" s="73"/>
      <c r="I79" s="73"/>
      <c r="J79" s="74"/>
      <c r="K79" s="26"/>
      <c r="L79" s="26"/>
      <c r="M79" s="26"/>
      <c r="N79" s="26"/>
      <c r="O79" s="26"/>
      <c r="P79" s="26"/>
      <c r="Q79" s="26"/>
      <c r="R79" s="25"/>
      <c r="S79" s="26"/>
      <c r="T79" s="26"/>
      <c r="U79" s="25"/>
    </row>
    <row r="80" spans="1:22" ht="56.25" customHeight="1" x14ac:dyDescent="0.2">
      <c r="A80" s="6">
        <v>5</v>
      </c>
      <c r="B80" s="72" t="s">
        <v>44</v>
      </c>
      <c r="C80" s="73"/>
      <c r="D80" s="73"/>
      <c r="E80" s="73"/>
      <c r="F80" s="73"/>
      <c r="G80" s="73"/>
      <c r="H80" s="73"/>
      <c r="I80" s="73"/>
      <c r="J80" s="74"/>
      <c r="K80" s="26"/>
      <c r="L80" s="26"/>
      <c r="M80" s="26"/>
      <c r="N80" s="26"/>
      <c r="O80" s="26"/>
      <c r="P80" s="26"/>
      <c r="Q80" s="26"/>
      <c r="R80" s="25"/>
      <c r="S80" s="26"/>
      <c r="T80" s="26"/>
      <c r="U80" s="25"/>
    </row>
    <row r="81" spans="1:22" ht="73.5" customHeight="1" x14ac:dyDescent="0.2">
      <c r="A81" s="6">
        <v>6</v>
      </c>
      <c r="B81" s="72" t="s">
        <v>45</v>
      </c>
      <c r="C81" s="73"/>
      <c r="D81" s="73"/>
      <c r="E81" s="73"/>
      <c r="F81" s="73"/>
      <c r="G81" s="73"/>
      <c r="H81" s="73"/>
      <c r="I81" s="73"/>
      <c r="J81" s="74"/>
      <c r="K81" s="10">
        <f>K76*148.5</f>
        <v>0</v>
      </c>
      <c r="L81" s="27"/>
      <c r="M81" s="27"/>
      <c r="N81" s="27"/>
      <c r="O81" s="27"/>
      <c r="P81" s="27"/>
      <c r="Q81" s="27"/>
      <c r="R81" s="27"/>
      <c r="S81" s="27"/>
      <c r="T81" s="27"/>
      <c r="U81" s="10">
        <f>K81</f>
        <v>0</v>
      </c>
    </row>
    <row r="82" spans="1:22" ht="75.75" customHeight="1" x14ac:dyDescent="0.2">
      <c r="A82" s="6">
        <v>7</v>
      </c>
      <c r="B82" s="72" t="s">
        <v>46</v>
      </c>
      <c r="C82" s="73"/>
      <c r="D82" s="73"/>
      <c r="E82" s="73"/>
      <c r="F82" s="73"/>
      <c r="G82" s="73"/>
      <c r="H82" s="73"/>
      <c r="I82" s="73"/>
      <c r="J82" s="74"/>
      <c r="K82" s="27"/>
      <c r="L82" s="10">
        <v>0</v>
      </c>
      <c r="M82" s="10">
        <v>0</v>
      </c>
      <c r="N82" s="27"/>
      <c r="O82" s="27"/>
      <c r="P82" s="27"/>
      <c r="Q82" s="27"/>
      <c r="R82" s="27"/>
      <c r="S82" s="27"/>
      <c r="T82" s="27"/>
      <c r="U82" s="10">
        <f>L82+M82</f>
        <v>0</v>
      </c>
    </row>
    <row r="83" spans="1:22" ht="77.25" customHeight="1" x14ac:dyDescent="0.2">
      <c r="A83" s="6">
        <v>8</v>
      </c>
      <c r="B83" s="72" t="s">
        <v>49</v>
      </c>
      <c r="C83" s="73"/>
      <c r="D83" s="73"/>
      <c r="E83" s="73"/>
      <c r="F83" s="73"/>
      <c r="G83" s="73"/>
      <c r="H83" s="73"/>
      <c r="I83" s="73"/>
      <c r="J83" s="74"/>
      <c r="K83" s="27"/>
      <c r="L83" s="27"/>
      <c r="M83" s="27"/>
      <c r="N83" s="10">
        <f>N76*277.2</f>
        <v>0</v>
      </c>
      <c r="O83" s="10">
        <f>O76*277.2</f>
        <v>0</v>
      </c>
      <c r="P83" s="10">
        <f>P76*277.2</f>
        <v>0</v>
      </c>
      <c r="Q83" s="10">
        <f>Q76*495</f>
        <v>0</v>
      </c>
      <c r="R83" s="27"/>
      <c r="S83" s="10">
        <f>S76*495</f>
        <v>0</v>
      </c>
      <c r="T83" s="10">
        <f>T76*495</f>
        <v>0</v>
      </c>
      <c r="U83" s="10">
        <f>N83+O83+P83+Q83+S83+T83</f>
        <v>0</v>
      </c>
    </row>
    <row r="84" spans="1:22" ht="72" customHeight="1" x14ac:dyDescent="0.2">
      <c r="A84" s="6">
        <v>9</v>
      </c>
      <c r="B84" s="72" t="s">
        <v>71</v>
      </c>
      <c r="C84" s="73"/>
      <c r="D84" s="73"/>
      <c r="E84" s="73"/>
      <c r="F84" s="73"/>
      <c r="G84" s="73"/>
      <c r="H84" s="73"/>
      <c r="I84" s="73"/>
      <c r="J84" s="74"/>
      <c r="K84" s="10">
        <f>K77*123.75</f>
        <v>0</v>
      </c>
      <c r="L84" s="10">
        <f t="shared" ref="L84:M84" si="8">L77*123.75</f>
        <v>0</v>
      </c>
      <c r="M84" s="10">
        <f t="shared" si="8"/>
        <v>0</v>
      </c>
      <c r="N84" s="10">
        <f>N77*61.88</f>
        <v>0</v>
      </c>
      <c r="O84" s="10">
        <f t="shared" ref="O84:T84" si="9">O77*61.88</f>
        <v>0</v>
      </c>
      <c r="P84" s="10">
        <f t="shared" si="9"/>
        <v>0</v>
      </c>
      <c r="Q84" s="10">
        <f t="shared" si="9"/>
        <v>0</v>
      </c>
      <c r="R84" s="27"/>
      <c r="S84" s="10">
        <f t="shared" si="9"/>
        <v>0</v>
      </c>
      <c r="T84" s="10">
        <f t="shared" si="9"/>
        <v>0</v>
      </c>
      <c r="U84" s="10">
        <f>K84+L84+M84+N84+O84+P84+Q84+S84+T84</f>
        <v>0</v>
      </c>
    </row>
    <row r="85" spans="1:22" ht="78" customHeight="1" x14ac:dyDescent="0.2">
      <c r="A85" s="6">
        <v>10</v>
      </c>
      <c r="B85" s="72" t="s">
        <v>72</v>
      </c>
      <c r="C85" s="73"/>
      <c r="D85" s="73"/>
      <c r="E85" s="73"/>
      <c r="F85" s="73"/>
      <c r="G85" s="73"/>
      <c r="H85" s="73"/>
      <c r="I85" s="73"/>
      <c r="J85" s="74"/>
      <c r="K85" s="27"/>
      <c r="L85" s="27"/>
      <c r="M85" s="27"/>
      <c r="N85" s="27"/>
      <c r="O85" s="10">
        <v>0</v>
      </c>
      <c r="P85" s="27"/>
      <c r="Q85" s="27"/>
      <c r="R85" s="27"/>
      <c r="S85" s="10">
        <v>0</v>
      </c>
      <c r="T85" s="27"/>
      <c r="U85" s="10">
        <f>O85+S85</f>
        <v>0</v>
      </c>
    </row>
    <row r="86" spans="1:22" ht="109.5" customHeight="1" x14ac:dyDescent="0.2">
      <c r="A86" s="6">
        <v>11</v>
      </c>
      <c r="B86" s="72" t="s">
        <v>73</v>
      </c>
      <c r="C86" s="73"/>
      <c r="D86" s="73"/>
      <c r="E86" s="73"/>
      <c r="F86" s="73"/>
      <c r="G86" s="73"/>
      <c r="H86" s="73"/>
      <c r="I86" s="73"/>
      <c r="J86" s="74"/>
      <c r="K86" s="10">
        <f>K79*148.5</f>
        <v>0</v>
      </c>
      <c r="L86" s="10">
        <v>0</v>
      </c>
      <c r="M86" s="10">
        <v>0</v>
      </c>
      <c r="N86" s="10">
        <f>N80*277.2</f>
        <v>0</v>
      </c>
      <c r="O86" s="10">
        <f>O80*277.2</f>
        <v>0</v>
      </c>
      <c r="P86" s="10">
        <f>P80*277.2</f>
        <v>0</v>
      </c>
      <c r="Q86" s="10">
        <f>Q80*495</f>
        <v>0</v>
      </c>
      <c r="R86" s="27"/>
      <c r="S86" s="10">
        <f>S80*495</f>
        <v>0</v>
      </c>
      <c r="T86" s="10">
        <f>T80*495</f>
        <v>0</v>
      </c>
      <c r="U86" s="10">
        <f>K86+L86+M86+N86+O86+P86+Q86+S86+T86</f>
        <v>0</v>
      </c>
    </row>
    <row r="87" spans="1:22" ht="78" customHeight="1" x14ac:dyDescent="0.2">
      <c r="A87" s="6">
        <v>12</v>
      </c>
      <c r="B87" s="72" t="s">
        <v>74</v>
      </c>
      <c r="C87" s="73"/>
      <c r="D87" s="73"/>
      <c r="E87" s="73"/>
      <c r="F87" s="73"/>
      <c r="G87" s="73"/>
      <c r="H87" s="73"/>
      <c r="I87" s="73"/>
      <c r="J87" s="74"/>
      <c r="K87" s="10">
        <f>K80*123.75</f>
        <v>0</v>
      </c>
      <c r="L87" s="10">
        <f t="shared" ref="L87:M87" si="10">L80*123.75</f>
        <v>0</v>
      </c>
      <c r="M87" s="10">
        <f t="shared" si="10"/>
        <v>0</v>
      </c>
      <c r="N87" s="10">
        <f>N80*61.88</f>
        <v>0</v>
      </c>
      <c r="O87" s="10">
        <f t="shared" ref="O87:T87" si="11">O80*61.88</f>
        <v>0</v>
      </c>
      <c r="P87" s="10">
        <f t="shared" si="11"/>
        <v>0</v>
      </c>
      <c r="Q87" s="10">
        <f t="shared" si="11"/>
        <v>0</v>
      </c>
      <c r="R87" s="27"/>
      <c r="S87" s="10">
        <f t="shared" si="11"/>
        <v>0</v>
      </c>
      <c r="T87" s="10">
        <f t="shared" si="11"/>
        <v>0</v>
      </c>
      <c r="U87" s="10">
        <f>K87+L87+M87+N87+O87+P87+Q87+S87+T87</f>
        <v>0</v>
      </c>
    </row>
    <row r="88" spans="1:22" ht="40.5" customHeight="1" x14ac:dyDescent="0.2">
      <c r="A88" s="6">
        <v>13</v>
      </c>
      <c r="B88" s="72" t="s">
        <v>75</v>
      </c>
      <c r="C88" s="73"/>
      <c r="D88" s="73"/>
      <c r="E88" s="73"/>
      <c r="F88" s="73"/>
      <c r="G88" s="73"/>
      <c r="H88" s="73"/>
      <c r="I88" s="73"/>
      <c r="J88" s="74"/>
      <c r="K88" s="10">
        <f>K81+K84+K86+K87</f>
        <v>0</v>
      </c>
      <c r="L88" s="10">
        <f>L82+L84+L86+L87</f>
        <v>0</v>
      </c>
      <c r="M88" s="10">
        <f>M82+M84+M86+M87</f>
        <v>0</v>
      </c>
      <c r="N88" s="10">
        <f>N83+N84+N86+N87</f>
        <v>0</v>
      </c>
      <c r="O88" s="10">
        <f>O83+O84+O85+O86+O87</f>
        <v>0</v>
      </c>
      <c r="P88" s="10">
        <f>P83+P84+P86+P87</f>
        <v>0</v>
      </c>
      <c r="Q88" s="10">
        <f>Q83+Q84+Q86+Q87</f>
        <v>0</v>
      </c>
      <c r="R88" s="27"/>
      <c r="S88" s="10">
        <f>S83+S84+S85+S86+S87</f>
        <v>0</v>
      </c>
      <c r="T88" s="10">
        <f>T83+T84+T86+T87</f>
        <v>0</v>
      </c>
      <c r="U88" s="10">
        <f>SUM(U81:U87)</f>
        <v>0</v>
      </c>
    </row>
    <row r="89" spans="1:22" ht="36" customHeight="1" x14ac:dyDescent="0.2">
      <c r="A89" s="6">
        <v>14</v>
      </c>
      <c r="B89" s="72" t="s">
        <v>47</v>
      </c>
      <c r="C89" s="73"/>
      <c r="D89" s="73"/>
      <c r="E89" s="73"/>
      <c r="F89" s="73"/>
      <c r="G89" s="73"/>
      <c r="H89" s="73"/>
      <c r="I89" s="73"/>
      <c r="J89" s="74"/>
      <c r="K89" s="10">
        <f>ROUNDDOWN(K88*0.01,2)</f>
        <v>0</v>
      </c>
      <c r="L89" s="10">
        <f t="shared" ref="L89:U89" si="12">ROUNDDOWN(L88*0.01,2)</f>
        <v>0</v>
      </c>
      <c r="M89" s="10">
        <f t="shared" si="12"/>
        <v>0</v>
      </c>
      <c r="N89" s="10">
        <f t="shared" si="12"/>
        <v>0</v>
      </c>
      <c r="O89" s="10">
        <f t="shared" si="12"/>
        <v>0</v>
      </c>
      <c r="P89" s="10">
        <f t="shared" si="12"/>
        <v>0</v>
      </c>
      <c r="Q89" s="10">
        <f t="shared" si="12"/>
        <v>0</v>
      </c>
      <c r="R89" s="27"/>
      <c r="S89" s="10">
        <f t="shared" si="12"/>
        <v>0</v>
      </c>
      <c r="T89" s="10">
        <f t="shared" si="12"/>
        <v>0</v>
      </c>
      <c r="U89" s="10">
        <f t="shared" si="12"/>
        <v>0</v>
      </c>
      <c r="V89" s="13"/>
    </row>
    <row r="90" spans="1:22" ht="27.75" customHeight="1" x14ac:dyDescent="0.2">
      <c r="A90" s="6">
        <v>15</v>
      </c>
      <c r="B90" s="91" t="s">
        <v>48</v>
      </c>
      <c r="C90" s="91"/>
      <c r="D90" s="91"/>
      <c r="E90" s="91"/>
      <c r="F90" s="91"/>
      <c r="G90" s="91"/>
      <c r="H90" s="91"/>
      <c r="I90" s="91"/>
      <c r="J90" s="91"/>
      <c r="K90" s="10">
        <f>K88+K89</f>
        <v>0</v>
      </c>
      <c r="L90" s="10">
        <f t="shared" ref="L90:T90" si="13">L88+L89</f>
        <v>0</v>
      </c>
      <c r="M90" s="10">
        <f t="shared" si="13"/>
        <v>0</v>
      </c>
      <c r="N90" s="10">
        <f t="shared" si="13"/>
        <v>0</v>
      </c>
      <c r="O90" s="10">
        <f t="shared" si="13"/>
        <v>0</v>
      </c>
      <c r="P90" s="10">
        <f t="shared" si="13"/>
        <v>0</v>
      </c>
      <c r="Q90" s="10">
        <f t="shared" si="13"/>
        <v>0</v>
      </c>
      <c r="R90" s="27"/>
      <c r="S90" s="10">
        <f t="shared" si="13"/>
        <v>0</v>
      </c>
      <c r="T90" s="10">
        <f t="shared" si="13"/>
        <v>0</v>
      </c>
      <c r="U90" s="10">
        <f>U88+U89</f>
        <v>0</v>
      </c>
      <c r="V90" s="13"/>
    </row>
    <row r="91" spans="1:22" x14ac:dyDescent="0.2">
      <c r="A91" s="12"/>
      <c r="B91" s="59"/>
      <c r="C91" s="59"/>
      <c r="D91" s="59"/>
      <c r="E91" s="59"/>
      <c r="F91" s="59"/>
      <c r="G91" s="59"/>
      <c r="H91" s="59"/>
      <c r="I91" s="59"/>
      <c r="J91" s="59"/>
      <c r="K91" s="36"/>
      <c r="L91" s="36"/>
      <c r="M91" s="36"/>
      <c r="N91" s="36"/>
      <c r="O91" s="36"/>
      <c r="P91" s="36"/>
      <c r="Q91" s="36"/>
      <c r="R91" s="36"/>
      <c r="S91" s="36"/>
      <c r="T91" s="36"/>
      <c r="U91" s="36"/>
      <c r="V91" s="36"/>
    </row>
    <row r="93" spans="1:22" ht="33.75" customHeight="1" x14ac:dyDescent="0.2">
      <c r="A93" s="76" t="s">
        <v>76</v>
      </c>
      <c r="B93" s="76"/>
      <c r="C93" s="76"/>
      <c r="D93" s="76"/>
      <c r="E93" s="76"/>
      <c r="F93" s="76"/>
      <c r="G93" s="76"/>
      <c r="H93" s="76"/>
      <c r="I93" s="76"/>
      <c r="J93" s="76"/>
      <c r="K93" s="76"/>
      <c r="L93" s="76"/>
      <c r="M93" s="76"/>
      <c r="N93" s="76"/>
      <c r="O93" s="76"/>
      <c r="P93" s="76"/>
      <c r="Q93" s="76"/>
      <c r="R93" s="76"/>
      <c r="S93" s="76"/>
      <c r="T93" s="76"/>
      <c r="U93" s="76"/>
      <c r="V93" s="50"/>
    </row>
    <row r="94" spans="1:22" ht="18.75" thickBot="1" x14ac:dyDescent="0.25">
      <c r="A94" s="37"/>
      <c r="B94" s="60"/>
      <c r="C94" s="60"/>
      <c r="D94" s="60"/>
      <c r="E94" s="60"/>
      <c r="F94" s="60"/>
      <c r="G94" s="60"/>
      <c r="H94" s="60"/>
      <c r="I94" s="60"/>
      <c r="J94" s="60"/>
      <c r="K94" s="60"/>
      <c r="L94" s="60"/>
      <c r="M94" s="60"/>
      <c r="N94" s="60"/>
      <c r="O94" s="60"/>
      <c r="P94" s="60"/>
      <c r="Q94" s="60"/>
      <c r="R94" s="60"/>
      <c r="S94" s="60"/>
      <c r="T94" s="60"/>
      <c r="U94" s="60"/>
      <c r="V94" s="60"/>
    </row>
    <row r="95" spans="1:22" ht="16.5" thickBot="1" x14ac:dyDescent="0.3">
      <c r="A95" s="80" t="s">
        <v>77</v>
      </c>
      <c r="B95" s="80"/>
      <c r="C95" s="80"/>
      <c r="D95" s="80"/>
      <c r="E95" s="80"/>
      <c r="F95" s="80"/>
      <c r="G95" s="80"/>
      <c r="H95" s="80"/>
      <c r="I95" s="80"/>
      <c r="J95" s="80"/>
      <c r="K95" s="80"/>
      <c r="L95" s="80"/>
      <c r="M95" s="38">
        <f>U54+U67+U90</f>
        <v>0</v>
      </c>
      <c r="N95" s="39" t="s">
        <v>28</v>
      </c>
      <c r="Q95" s="60"/>
      <c r="R95" s="60"/>
      <c r="S95" s="60"/>
      <c r="T95" s="60"/>
      <c r="U95" s="60"/>
      <c r="V95" s="60"/>
    </row>
    <row r="96" spans="1:22" ht="18.75" thickBot="1" x14ac:dyDescent="0.25">
      <c r="A96" s="37"/>
      <c r="B96" s="60"/>
      <c r="C96" s="60"/>
      <c r="D96" s="60"/>
      <c r="E96" s="60"/>
      <c r="F96" s="60"/>
      <c r="G96" s="60"/>
      <c r="H96" s="60"/>
      <c r="I96" s="60"/>
      <c r="J96" s="60"/>
      <c r="K96" s="60"/>
      <c r="L96" s="60"/>
      <c r="M96" s="60"/>
      <c r="N96" s="60"/>
      <c r="O96" s="60"/>
      <c r="P96" s="60"/>
      <c r="Q96" s="60"/>
      <c r="R96" s="60"/>
      <c r="S96" s="60"/>
      <c r="T96" s="60"/>
      <c r="U96" s="60"/>
      <c r="V96" s="60"/>
    </row>
    <row r="97" spans="1:16" ht="16.5" thickBot="1" x14ac:dyDescent="0.25">
      <c r="A97" s="40"/>
      <c r="B97" s="75" t="s">
        <v>29</v>
      </c>
      <c r="C97" s="75"/>
      <c r="D97" s="75"/>
      <c r="E97" s="75"/>
      <c r="F97" s="41"/>
      <c r="M97" s="34"/>
    </row>
    <row r="98" spans="1:16" ht="16.5" thickBot="1" x14ac:dyDescent="0.25">
      <c r="A98" s="42"/>
      <c r="B98" s="75" t="s">
        <v>30</v>
      </c>
      <c r="C98" s="75"/>
      <c r="D98" s="75"/>
      <c r="E98" s="75"/>
      <c r="F98" s="43"/>
    </row>
    <row r="102" spans="1:16" ht="18" customHeight="1" x14ac:dyDescent="0.25">
      <c r="A102" s="51"/>
      <c r="B102" s="117" t="s">
        <v>78</v>
      </c>
      <c r="C102" s="117"/>
      <c r="D102" s="117"/>
      <c r="E102" s="52"/>
      <c r="F102" s="52"/>
      <c r="G102" s="7"/>
      <c r="H102" s="7"/>
      <c r="I102" s="7"/>
      <c r="J102" s="7"/>
      <c r="K102" s="117" t="s">
        <v>85</v>
      </c>
      <c r="L102" s="117"/>
      <c r="M102" s="117"/>
      <c r="N102" s="117"/>
      <c r="O102" s="117"/>
      <c r="P102" s="117"/>
    </row>
    <row r="103" spans="1:16" ht="15" customHeight="1" x14ac:dyDescent="0.25">
      <c r="A103" s="51"/>
      <c r="B103" s="117" t="s">
        <v>79</v>
      </c>
      <c r="C103" s="117"/>
      <c r="D103" s="117"/>
      <c r="E103" s="7"/>
      <c r="F103" s="7"/>
      <c r="G103" s="7"/>
      <c r="H103" s="7"/>
      <c r="I103" s="7"/>
      <c r="J103" s="7"/>
      <c r="K103" s="121" t="s">
        <v>86</v>
      </c>
      <c r="L103" s="121"/>
      <c r="M103" s="121"/>
      <c r="N103" s="121"/>
      <c r="O103" s="121"/>
      <c r="P103" s="121"/>
    </row>
    <row r="104" spans="1:16" ht="15" x14ac:dyDescent="0.25">
      <c r="K104" s="121" t="s">
        <v>87</v>
      </c>
      <c r="L104" s="121"/>
      <c r="M104" s="121"/>
      <c r="N104" s="121"/>
      <c r="O104" s="121"/>
      <c r="P104" s="121"/>
    </row>
    <row r="106" spans="1:16" ht="21" customHeight="1" x14ac:dyDescent="0.2">
      <c r="A106" s="53" t="s">
        <v>80</v>
      </c>
      <c r="B106" s="84" t="s">
        <v>88</v>
      </c>
      <c r="C106" s="84"/>
      <c r="D106" s="84"/>
      <c r="E106" s="84"/>
      <c r="F106" s="84"/>
      <c r="G106" s="84"/>
      <c r="H106" s="84"/>
      <c r="I106" s="84"/>
    </row>
    <row r="107" spans="1:16" ht="16.5" customHeight="1" x14ac:dyDescent="0.2">
      <c r="A107" s="51"/>
      <c r="B107" s="84" t="s">
        <v>81</v>
      </c>
      <c r="C107" s="84"/>
      <c r="D107" s="84"/>
      <c r="E107" s="84"/>
      <c r="F107" s="84"/>
      <c r="G107" s="84"/>
      <c r="H107" s="84"/>
      <c r="I107" s="84"/>
      <c r="J107" s="54"/>
    </row>
    <row r="108" spans="1:16" ht="17.25" customHeight="1" x14ac:dyDescent="0.2">
      <c r="A108" s="51"/>
      <c r="B108" s="84" t="s">
        <v>89</v>
      </c>
      <c r="C108" s="84"/>
      <c r="D108" s="84"/>
      <c r="E108" s="84"/>
      <c r="F108" s="84"/>
      <c r="G108" s="84"/>
      <c r="H108" s="84"/>
      <c r="I108" s="84"/>
      <c r="J108" s="84"/>
      <c r="K108" s="84"/>
      <c r="L108" s="84"/>
      <c r="M108" s="84"/>
      <c r="N108" s="84"/>
    </row>
    <row r="109" spans="1:16" ht="18.75" customHeight="1" x14ac:dyDescent="0.2">
      <c r="A109" s="51"/>
      <c r="B109" s="84" t="s">
        <v>90</v>
      </c>
      <c r="C109" s="84"/>
      <c r="D109" s="84"/>
      <c r="E109" s="84"/>
      <c r="F109" s="84"/>
      <c r="G109" s="84"/>
      <c r="H109" s="84"/>
      <c r="I109" s="84"/>
      <c r="J109" s="84"/>
      <c r="K109" s="84"/>
      <c r="L109" s="84"/>
      <c r="M109" s="84"/>
      <c r="N109" s="84"/>
    </row>
    <row r="110" spans="1:16" ht="23.25" customHeight="1" x14ac:dyDescent="0.2">
      <c r="A110" s="51"/>
      <c r="B110" s="84" t="s">
        <v>82</v>
      </c>
      <c r="C110" s="84"/>
      <c r="D110" s="84"/>
      <c r="E110" s="84"/>
      <c r="F110" s="84"/>
      <c r="G110" s="84"/>
      <c r="H110" s="84"/>
      <c r="I110" s="84"/>
      <c r="J110" s="84"/>
      <c r="K110" s="84"/>
      <c r="L110" s="84"/>
      <c r="M110" s="84"/>
      <c r="N110" s="84"/>
    </row>
  </sheetData>
  <mergeCells count="128">
    <mergeCell ref="C13:S13"/>
    <mergeCell ref="C14:S14"/>
    <mergeCell ref="C15:S15"/>
    <mergeCell ref="C16:S16"/>
    <mergeCell ref="C17:V17"/>
    <mergeCell ref="U1:V1"/>
    <mergeCell ref="A3:G3"/>
    <mergeCell ref="A4:E4"/>
    <mergeCell ref="A6:E6"/>
    <mergeCell ref="A7:B7"/>
    <mergeCell ref="A8:E8"/>
    <mergeCell ref="A9:V9"/>
    <mergeCell ref="C12:S12"/>
    <mergeCell ref="C23:F23"/>
    <mergeCell ref="J23:S23"/>
    <mergeCell ref="B25:G25"/>
    <mergeCell ref="A27:V27"/>
    <mergeCell ref="A28:V28"/>
    <mergeCell ref="C18:S18"/>
    <mergeCell ref="C19:S19"/>
    <mergeCell ref="C20:S20"/>
    <mergeCell ref="C22:H22"/>
    <mergeCell ref="J22:S22"/>
    <mergeCell ref="B34:J34"/>
    <mergeCell ref="S34:T34"/>
    <mergeCell ref="B35:J35"/>
    <mergeCell ref="S35:T35"/>
    <mergeCell ref="B36:J36"/>
    <mergeCell ref="S36:T36"/>
    <mergeCell ref="B29:J29"/>
    <mergeCell ref="A30:V30"/>
    <mergeCell ref="A32:A33"/>
    <mergeCell ref="B32:J33"/>
    <mergeCell ref="K32:R32"/>
    <mergeCell ref="S32:T32"/>
    <mergeCell ref="U32:U33"/>
    <mergeCell ref="S33:T33"/>
    <mergeCell ref="B40:J40"/>
    <mergeCell ref="S40:T40"/>
    <mergeCell ref="B41:J41"/>
    <mergeCell ref="S41:T41"/>
    <mergeCell ref="B42:J42"/>
    <mergeCell ref="S42:T42"/>
    <mergeCell ref="B37:J37"/>
    <mergeCell ref="S37:T37"/>
    <mergeCell ref="B38:J38"/>
    <mergeCell ref="S38:T38"/>
    <mergeCell ref="B39:J39"/>
    <mergeCell ref="S39:T39"/>
    <mergeCell ref="B46:J46"/>
    <mergeCell ref="S46:T46"/>
    <mergeCell ref="B47:J47"/>
    <mergeCell ref="S47:T47"/>
    <mergeCell ref="B48:J48"/>
    <mergeCell ref="S48:T48"/>
    <mergeCell ref="B43:J43"/>
    <mergeCell ref="S43:T43"/>
    <mergeCell ref="B44:J44"/>
    <mergeCell ref="S44:T44"/>
    <mergeCell ref="B45:J45"/>
    <mergeCell ref="S45:T45"/>
    <mergeCell ref="B52:J52"/>
    <mergeCell ref="S52:T52"/>
    <mergeCell ref="B53:J53"/>
    <mergeCell ref="S53:T53"/>
    <mergeCell ref="B54:J54"/>
    <mergeCell ref="S54:T54"/>
    <mergeCell ref="B49:J49"/>
    <mergeCell ref="S49:T49"/>
    <mergeCell ref="B50:J50"/>
    <mergeCell ref="S50:T50"/>
    <mergeCell ref="B51:J51"/>
    <mergeCell ref="S51:T5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A71:V71"/>
    <mergeCell ref="A73:A74"/>
    <mergeCell ref="B73:J74"/>
    <mergeCell ref="K73:R73"/>
    <mergeCell ref="S73:T73"/>
    <mergeCell ref="U73:U74"/>
    <mergeCell ref="B66:J66"/>
    <mergeCell ref="S66:T66"/>
    <mergeCell ref="B67:J67"/>
    <mergeCell ref="S67:T67"/>
    <mergeCell ref="A69:R69"/>
    <mergeCell ref="B80:J80"/>
    <mergeCell ref="B81:J81"/>
    <mergeCell ref="B82:J82"/>
    <mergeCell ref="B83:J83"/>
    <mergeCell ref="B84:J84"/>
    <mergeCell ref="B75:J75"/>
    <mergeCell ref="B76:J76"/>
    <mergeCell ref="B77:J77"/>
    <mergeCell ref="B78:J78"/>
    <mergeCell ref="B79:J79"/>
    <mergeCell ref="B90:J90"/>
    <mergeCell ref="A93:U93"/>
    <mergeCell ref="A95:L95"/>
    <mergeCell ref="B97:E97"/>
    <mergeCell ref="B98:E98"/>
    <mergeCell ref="B85:J85"/>
    <mergeCell ref="B86:J86"/>
    <mergeCell ref="B87:J87"/>
    <mergeCell ref="B88:J88"/>
    <mergeCell ref="B89:J89"/>
    <mergeCell ref="B106:I106"/>
    <mergeCell ref="B107:I107"/>
    <mergeCell ref="B108:N108"/>
    <mergeCell ref="B109:N109"/>
    <mergeCell ref="B110:N110"/>
    <mergeCell ref="B102:D102"/>
    <mergeCell ref="K102:P102"/>
    <mergeCell ref="B103:D103"/>
    <mergeCell ref="K103:P103"/>
    <mergeCell ref="K104:P104"/>
  </mergeCells>
  <dataValidations xWindow="766" yWindow="463" count="7">
    <dataValidation allowBlank="1" showInputMessage="1" showErrorMessage="1" prompt="Proszę wpisać prognozowaną liczbę uczniów bez spacji i kropek" sqref="P36:Q36 M36:N36 K36"/>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kwotę bez spacji i kropek" sqref="K42 N44 N47 L40 R41 M43 N50 P47:Q47 K48 M51:N51 K51 O41 P50:Q51 P44:Q44 M46 M49 O84:O87 K45 P84:Q84 S83:T84 S85 K81 P86:Q87 L82:M82 K65:R65 K84:N84 N83:Q83 K86:N87 S86:T87"/>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 allowBlank="1" showInputMessage="1" showErrorMessage="1" prompt="Proszę wpisać Kod TERYT, obowiązujący od 1 stycznia 2018 r. (w przypadku gmin kod 7 - cyfrowy)." sqref="A6:E6"/>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110"/>
  <sheetViews>
    <sheetView zoomScale="90" zoomScaleNormal="90" workbookViewId="0">
      <selection activeCell="C14" sqref="C14:S14"/>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02" t="s">
        <v>83</v>
      </c>
      <c r="V1" s="103"/>
    </row>
    <row r="3" spans="1:22" x14ac:dyDescent="0.2">
      <c r="A3" s="104" t="s">
        <v>0</v>
      </c>
      <c r="B3" s="104"/>
      <c r="C3" s="104"/>
      <c r="D3" s="104"/>
      <c r="E3" s="104"/>
      <c r="F3" s="104"/>
      <c r="G3" s="104"/>
      <c r="O3" s="58"/>
      <c r="P3" s="58"/>
    </row>
    <row r="4" spans="1:22" ht="55.15" customHeight="1" x14ac:dyDescent="0.2">
      <c r="A4" s="105"/>
      <c r="B4" s="105"/>
      <c r="C4" s="105"/>
      <c r="D4" s="105"/>
      <c r="E4" s="105"/>
    </row>
    <row r="5" spans="1:22" x14ac:dyDescent="0.2">
      <c r="A5" s="15" t="s">
        <v>1</v>
      </c>
      <c r="B5" s="15"/>
      <c r="F5" s="24"/>
      <c r="G5" s="24"/>
    </row>
    <row r="6" spans="1:22" ht="41.45" customHeight="1" x14ac:dyDescent="0.2">
      <c r="A6" s="106"/>
      <c r="B6" s="106"/>
      <c r="C6" s="106"/>
      <c r="D6" s="106"/>
      <c r="E6" s="106"/>
      <c r="F6" s="24"/>
      <c r="G6" s="24"/>
    </row>
    <row r="7" spans="1:22" x14ac:dyDescent="0.2">
      <c r="A7" s="107"/>
      <c r="B7" s="107"/>
      <c r="C7" s="24"/>
      <c r="D7" s="24"/>
      <c r="E7" s="24"/>
      <c r="F7" s="24"/>
      <c r="G7" s="24"/>
    </row>
    <row r="8" spans="1:22" x14ac:dyDescent="0.2">
      <c r="A8" s="107"/>
      <c r="B8" s="107"/>
      <c r="C8" s="107"/>
      <c r="D8" s="107"/>
      <c r="E8" s="107"/>
      <c r="F8" s="24"/>
      <c r="G8" s="24"/>
    </row>
    <row r="9" spans="1:22" ht="73.5" customHeight="1" x14ac:dyDescent="0.2">
      <c r="A9" s="108" t="s">
        <v>50</v>
      </c>
      <c r="B9" s="108"/>
      <c r="C9" s="108"/>
      <c r="D9" s="108"/>
      <c r="E9" s="108"/>
      <c r="F9" s="108"/>
      <c r="G9" s="108"/>
      <c r="H9" s="108"/>
      <c r="I9" s="108"/>
      <c r="J9" s="108"/>
      <c r="K9" s="108"/>
      <c r="L9" s="108"/>
      <c r="M9" s="108"/>
      <c r="N9" s="108"/>
      <c r="O9" s="108"/>
      <c r="P9" s="108"/>
      <c r="Q9" s="108"/>
      <c r="R9" s="108"/>
      <c r="S9" s="108"/>
      <c r="T9" s="108"/>
      <c r="U9" s="108"/>
      <c r="V9" s="108"/>
    </row>
    <row r="10" spans="1:22" ht="14.45" customHeight="1" x14ac:dyDescent="0.2">
      <c r="A10" s="49" t="s">
        <v>51</v>
      </c>
      <c r="B10" s="17"/>
      <c r="C10" s="17"/>
      <c r="D10" s="17"/>
      <c r="E10" s="17"/>
      <c r="F10" s="17"/>
      <c r="G10" s="17"/>
      <c r="H10" s="17"/>
      <c r="I10" s="17"/>
      <c r="J10" s="17"/>
      <c r="K10" s="17"/>
      <c r="L10" s="17"/>
      <c r="M10" s="17"/>
      <c r="N10" s="17"/>
      <c r="O10" s="17"/>
      <c r="P10" s="17"/>
      <c r="Q10" s="17"/>
      <c r="R10" s="7"/>
      <c r="S10" s="7"/>
      <c r="T10" s="7"/>
      <c r="U10" s="7"/>
      <c r="V10" s="7"/>
    </row>
    <row r="11" spans="1:22" ht="14.45" customHeight="1" x14ac:dyDescent="0.2">
      <c r="A11" s="7"/>
      <c r="B11" s="17"/>
      <c r="C11" s="17"/>
      <c r="D11" s="17"/>
      <c r="E11" s="17"/>
      <c r="F11" s="17"/>
      <c r="G11" s="17"/>
      <c r="H11" s="17"/>
      <c r="I11" s="17"/>
      <c r="J11" s="17"/>
      <c r="K11" s="17"/>
      <c r="L11" s="17"/>
      <c r="M11" s="17"/>
      <c r="N11" s="17"/>
      <c r="O11" s="17"/>
      <c r="P11" s="17"/>
      <c r="Q11" s="17"/>
      <c r="R11" s="7"/>
      <c r="S11" s="7"/>
      <c r="T11" s="7"/>
      <c r="U11" s="7"/>
      <c r="V11" s="7"/>
    </row>
    <row r="12" spans="1:22" ht="14.45" customHeight="1" x14ac:dyDescent="0.2">
      <c r="A12" s="7"/>
      <c r="B12" s="9"/>
      <c r="C12" s="113" t="s">
        <v>12</v>
      </c>
      <c r="D12" s="111"/>
      <c r="E12" s="111"/>
      <c r="F12" s="111"/>
      <c r="G12" s="111"/>
      <c r="H12" s="111"/>
      <c r="I12" s="111"/>
      <c r="J12" s="111"/>
      <c r="K12" s="111"/>
      <c r="L12" s="111"/>
      <c r="M12" s="111"/>
      <c r="N12" s="111"/>
      <c r="O12" s="111"/>
      <c r="P12" s="111"/>
      <c r="Q12" s="111"/>
      <c r="R12" s="111"/>
      <c r="S12" s="111"/>
      <c r="T12" s="7"/>
      <c r="U12" s="7"/>
      <c r="V12" s="7"/>
    </row>
    <row r="13" spans="1:22" ht="14.45" customHeight="1" x14ac:dyDescent="0.2">
      <c r="A13" s="7"/>
      <c r="B13" s="9"/>
      <c r="C13" s="113" t="s">
        <v>13</v>
      </c>
      <c r="D13" s="111"/>
      <c r="E13" s="111"/>
      <c r="F13" s="111"/>
      <c r="G13" s="111"/>
      <c r="H13" s="111"/>
      <c r="I13" s="111"/>
      <c r="J13" s="111"/>
      <c r="K13" s="111"/>
      <c r="L13" s="111"/>
      <c r="M13" s="111"/>
      <c r="N13" s="111"/>
      <c r="O13" s="111"/>
      <c r="P13" s="111"/>
      <c r="Q13" s="111"/>
      <c r="R13" s="111"/>
      <c r="S13" s="111"/>
      <c r="T13" s="7"/>
      <c r="U13" s="7"/>
      <c r="V13" s="7"/>
    </row>
    <row r="14" spans="1:22" ht="14.45" customHeight="1" x14ac:dyDescent="0.2">
      <c r="A14" s="7"/>
      <c r="B14" s="9" t="s">
        <v>84</v>
      </c>
      <c r="C14" s="113" t="s">
        <v>14</v>
      </c>
      <c r="D14" s="111"/>
      <c r="E14" s="111"/>
      <c r="F14" s="111"/>
      <c r="G14" s="111"/>
      <c r="H14" s="111"/>
      <c r="I14" s="111"/>
      <c r="J14" s="111"/>
      <c r="K14" s="111"/>
      <c r="L14" s="111"/>
      <c r="M14" s="111"/>
      <c r="N14" s="111"/>
      <c r="O14" s="111"/>
      <c r="P14" s="111"/>
      <c r="Q14" s="111"/>
      <c r="R14" s="111"/>
      <c r="S14" s="111"/>
      <c r="T14" s="7"/>
      <c r="U14" s="7"/>
      <c r="V14" s="7"/>
    </row>
    <row r="15" spans="1:22" ht="14.45" customHeight="1" x14ac:dyDescent="0.2">
      <c r="A15" s="7"/>
      <c r="B15" s="9"/>
      <c r="C15" s="113" t="s">
        <v>15</v>
      </c>
      <c r="D15" s="111"/>
      <c r="E15" s="111"/>
      <c r="F15" s="111"/>
      <c r="G15" s="111"/>
      <c r="H15" s="111"/>
      <c r="I15" s="111"/>
      <c r="J15" s="111"/>
      <c r="K15" s="111"/>
      <c r="L15" s="111"/>
      <c r="M15" s="111"/>
      <c r="N15" s="111"/>
      <c r="O15" s="111"/>
      <c r="P15" s="111"/>
      <c r="Q15" s="111"/>
      <c r="R15" s="111"/>
      <c r="S15" s="111"/>
      <c r="T15" s="7"/>
      <c r="U15" s="7"/>
      <c r="V15" s="7"/>
    </row>
    <row r="16" spans="1:22" ht="14.45" customHeight="1" x14ac:dyDescent="0.2">
      <c r="A16" s="7"/>
      <c r="B16" s="9"/>
      <c r="C16" s="113" t="s">
        <v>16</v>
      </c>
      <c r="D16" s="111"/>
      <c r="E16" s="111"/>
      <c r="F16" s="111"/>
      <c r="G16" s="111"/>
      <c r="H16" s="111"/>
      <c r="I16" s="111"/>
      <c r="J16" s="111"/>
      <c r="K16" s="111"/>
      <c r="L16" s="111"/>
      <c r="M16" s="111"/>
      <c r="N16" s="111"/>
      <c r="O16" s="111"/>
      <c r="P16" s="111"/>
      <c r="Q16" s="111"/>
      <c r="R16" s="111"/>
      <c r="S16" s="111"/>
      <c r="T16" s="7"/>
      <c r="U16" s="7"/>
      <c r="V16" s="7"/>
    </row>
    <row r="17" spans="1:22" ht="14.45" customHeight="1" x14ac:dyDescent="0.2">
      <c r="A17" s="7"/>
      <c r="B17" s="9"/>
      <c r="C17" s="113" t="s">
        <v>21</v>
      </c>
      <c r="D17" s="116"/>
      <c r="E17" s="116"/>
      <c r="F17" s="116"/>
      <c r="G17" s="116"/>
      <c r="H17" s="116"/>
      <c r="I17" s="116"/>
      <c r="J17" s="116"/>
      <c r="K17" s="116"/>
      <c r="L17" s="116"/>
      <c r="M17" s="116"/>
      <c r="N17" s="116"/>
      <c r="O17" s="116"/>
      <c r="P17" s="116"/>
      <c r="Q17" s="116"/>
      <c r="R17" s="116"/>
      <c r="S17" s="116"/>
      <c r="T17" s="116"/>
      <c r="U17" s="116"/>
      <c r="V17" s="116"/>
    </row>
    <row r="18" spans="1:22" s="2" customFormat="1" ht="14.45" customHeight="1" x14ac:dyDescent="0.2">
      <c r="A18" s="7"/>
      <c r="B18" s="9"/>
      <c r="C18" s="113" t="s">
        <v>22</v>
      </c>
      <c r="D18" s="111"/>
      <c r="E18" s="111"/>
      <c r="F18" s="111"/>
      <c r="G18" s="111"/>
      <c r="H18" s="111"/>
      <c r="I18" s="111"/>
      <c r="J18" s="111"/>
      <c r="K18" s="111"/>
      <c r="L18" s="111"/>
      <c r="M18" s="111"/>
      <c r="N18" s="111"/>
      <c r="O18" s="111"/>
      <c r="P18" s="111"/>
      <c r="Q18" s="111"/>
      <c r="R18" s="111"/>
      <c r="S18" s="111"/>
      <c r="T18" s="7"/>
      <c r="U18" s="7"/>
      <c r="V18" s="7"/>
    </row>
    <row r="19" spans="1:22" ht="14.45" customHeight="1" x14ac:dyDescent="0.2">
      <c r="A19" s="7"/>
      <c r="B19" s="9"/>
      <c r="C19" s="113" t="s">
        <v>23</v>
      </c>
      <c r="D19" s="111"/>
      <c r="E19" s="111"/>
      <c r="F19" s="111"/>
      <c r="G19" s="111"/>
      <c r="H19" s="111"/>
      <c r="I19" s="111"/>
      <c r="J19" s="111"/>
      <c r="K19" s="111"/>
      <c r="L19" s="111"/>
      <c r="M19" s="111"/>
      <c r="N19" s="111"/>
      <c r="O19" s="111"/>
      <c r="P19" s="111"/>
      <c r="Q19" s="111"/>
      <c r="R19" s="111"/>
      <c r="S19" s="111"/>
      <c r="T19" s="7"/>
      <c r="U19" s="7"/>
      <c r="V19" s="7"/>
    </row>
    <row r="20" spans="1:22" ht="14.45" customHeight="1" x14ac:dyDescent="0.2">
      <c r="A20" s="7"/>
      <c r="B20" s="9"/>
      <c r="C20" s="113" t="s">
        <v>24</v>
      </c>
      <c r="D20" s="111"/>
      <c r="E20" s="111"/>
      <c r="F20" s="111"/>
      <c r="G20" s="111"/>
      <c r="H20" s="111"/>
      <c r="I20" s="111"/>
      <c r="J20" s="111"/>
      <c r="K20" s="111"/>
      <c r="L20" s="111"/>
      <c r="M20" s="111"/>
      <c r="N20" s="111"/>
      <c r="O20" s="111"/>
      <c r="P20" s="111"/>
      <c r="Q20" s="111"/>
      <c r="R20" s="111"/>
      <c r="S20" s="111"/>
      <c r="T20" s="7"/>
      <c r="U20" s="7"/>
      <c r="V20" s="7"/>
    </row>
    <row r="21" spans="1:22" ht="14.45" customHeight="1" x14ac:dyDescent="0.2">
      <c r="A21" s="7"/>
      <c r="B21" s="7"/>
      <c r="C21" s="7"/>
      <c r="D21" s="7"/>
      <c r="E21" s="7"/>
      <c r="F21" s="7"/>
      <c r="G21" s="7"/>
      <c r="H21" s="7"/>
      <c r="I21" s="7"/>
      <c r="J21" s="7"/>
      <c r="K21" s="7"/>
      <c r="L21" s="7"/>
      <c r="M21" s="7"/>
      <c r="N21" s="7"/>
      <c r="O21" s="7"/>
      <c r="P21" s="7"/>
      <c r="Q21" s="7"/>
      <c r="R21" s="7"/>
      <c r="S21" s="7"/>
      <c r="T21" s="7"/>
      <c r="U21" s="7"/>
      <c r="V21" s="7"/>
    </row>
    <row r="22" spans="1:22" ht="14.45" customHeight="1" x14ac:dyDescent="0.2">
      <c r="A22" s="7"/>
      <c r="B22" s="4"/>
      <c r="C22" s="114" t="s">
        <v>2</v>
      </c>
      <c r="D22" s="112"/>
      <c r="E22" s="112"/>
      <c r="F22" s="112"/>
      <c r="G22" s="112"/>
      <c r="H22" s="115"/>
      <c r="I22" s="24"/>
      <c r="J22" s="115"/>
      <c r="K22" s="115"/>
      <c r="L22" s="115"/>
      <c r="M22" s="115"/>
      <c r="N22" s="115"/>
      <c r="O22" s="115"/>
      <c r="P22" s="115"/>
      <c r="Q22" s="115"/>
      <c r="R22" s="115"/>
      <c r="S22" s="115"/>
      <c r="T22" s="7"/>
      <c r="U22" s="7"/>
      <c r="V22" s="7"/>
    </row>
    <row r="23" spans="1:22" ht="14.45" customHeight="1" x14ac:dyDescent="0.2">
      <c r="A23" s="7"/>
      <c r="B23" s="5"/>
      <c r="C23" s="110" t="s">
        <v>25</v>
      </c>
      <c r="D23" s="110"/>
      <c r="E23" s="110"/>
      <c r="F23" s="110"/>
      <c r="G23" s="3"/>
      <c r="H23" s="23"/>
      <c r="I23" s="24"/>
      <c r="J23" s="111"/>
      <c r="K23" s="111"/>
      <c r="L23" s="111"/>
      <c r="M23" s="111"/>
      <c r="N23" s="111"/>
      <c r="O23" s="111"/>
      <c r="P23" s="111"/>
      <c r="Q23" s="111"/>
      <c r="R23" s="111"/>
      <c r="S23" s="111"/>
      <c r="T23" s="7"/>
      <c r="U23" s="7"/>
      <c r="V23" s="7"/>
    </row>
    <row r="24" spans="1:22" ht="14.45" customHeight="1" x14ac:dyDescent="0.2">
      <c r="A24" s="7"/>
      <c r="B24" s="2"/>
      <c r="T24" s="7"/>
      <c r="U24" s="7"/>
      <c r="V24" s="7"/>
    </row>
    <row r="25" spans="1:22" ht="14.45" customHeight="1" x14ac:dyDescent="0.2">
      <c r="A25" s="11"/>
      <c r="B25" s="112" t="s">
        <v>3</v>
      </c>
      <c r="C25" s="112"/>
      <c r="D25" s="112"/>
      <c r="E25" s="112"/>
      <c r="F25" s="112"/>
      <c r="G25" s="112"/>
      <c r="H25" s="21"/>
      <c r="I25" s="21"/>
      <c r="J25" s="21"/>
      <c r="T25" s="11"/>
      <c r="U25" s="11"/>
      <c r="V25" s="11"/>
    </row>
    <row r="26" spans="1:22" ht="14.45" customHeight="1" x14ac:dyDescent="0.2">
      <c r="A26" s="11"/>
      <c r="B26" s="2"/>
      <c r="E26" s="21"/>
      <c r="F26" s="21"/>
      <c r="G26" s="21"/>
      <c r="H26" s="21"/>
      <c r="I26" s="21"/>
      <c r="J26" s="21"/>
      <c r="T26" s="11"/>
      <c r="U26" s="11"/>
      <c r="V26" s="11"/>
    </row>
    <row r="27" spans="1:22" ht="14.45" customHeight="1" x14ac:dyDescent="0.2">
      <c r="A27" s="122" t="s">
        <v>17</v>
      </c>
      <c r="B27" s="122"/>
      <c r="C27" s="122"/>
      <c r="D27" s="122"/>
      <c r="E27" s="122"/>
      <c r="F27" s="122"/>
      <c r="G27" s="122"/>
      <c r="H27" s="122"/>
      <c r="I27" s="122"/>
      <c r="J27" s="122"/>
      <c r="K27" s="122"/>
      <c r="L27" s="122"/>
      <c r="M27" s="122"/>
      <c r="N27" s="122"/>
      <c r="O27" s="122"/>
      <c r="P27" s="122"/>
      <c r="Q27" s="122"/>
      <c r="R27" s="122"/>
      <c r="S27" s="122"/>
      <c r="T27" s="122"/>
      <c r="U27" s="122"/>
      <c r="V27" s="122"/>
    </row>
    <row r="28" spans="1:22" ht="14.45" customHeight="1" x14ac:dyDescent="0.2">
      <c r="A28" s="122" t="s">
        <v>18</v>
      </c>
      <c r="B28" s="122"/>
      <c r="C28" s="122"/>
      <c r="D28" s="122"/>
      <c r="E28" s="122"/>
      <c r="F28" s="122"/>
      <c r="G28" s="122"/>
      <c r="H28" s="122"/>
      <c r="I28" s="122"/>
      <c r="J28" s="122"/>
      <c r="K28" s="122"/>
      <c r="L28" s="122"/>
      <c r="M28" s="122"/>
      <c r="N28" s="122"/>
      <c r="O28" s="122"/>
      <c r="P28" s="122"/>
      <c r="Q28" s="122"/>
      <c r="R28" s="122"/>
      <c r="S28" s="122"/>
      <c r="T28" s="122"/>
      <c r="U28" s="122"/>
      <c r="V28" s="122"/>
    </row>
    <row r="29" spans="1:22" ht="14.45" customHeight="1" x14ac:dyDescent="0.2">
      <c r="A29" s="12"/>
      <c r="B29" s="109"/>
      <c r="C29" s="109"/>
      <c r="D29" s="109"/>
      <c r="E29" s="109"/>
      <c r="F29" s="109"/>
      <c r="G29" s="109"/>
      <c r="H29" s="109"/>
      <c r="I29" s="109"/>
      <c r="J29" s="109"/>
      <c r="K29" s="13"/>
      <c r="L29" s="13"/>
      <c r="M29" s="13"/>
      <c r="N29" s="13"/>
      <c r="O29" s="13"/>
      <c r="P29" s="13"/>
      <c r="Q29" s="13"/>
      <c r="R29" s="13"/>
      <c r="S29" s="13"/>
      <c r="T29" s="13"/>
      <c r="U29" s="13"/>
      <c r="V29" s="14"/>
    </row>
    <row r="30" spans="1:22" ht="48" customHeight="1" x14ac:dyDescent="0.2">
      <c r="A30" s="76" t="s">
        <v>52</v>
      </c>
      <c r="B30" s="76"/>
      <c r="C30" s="76"/>
      <c r="D30" s="76"/>
      <c r="E30" s="76"/>
      <c r="F30" s="76"/>
      <c r="G30" s="76"/>
      <c r="H30" s="76"/>
      <c r="I30" s="76"/>
      <c r="J30" s="76"/>
      <c r="K30" s="76"/>
      <c r="L30" s="76"/>
      <c r="M30" s="76"/>
      <c r="N30" s="76"/>
      <c r="O30" s="76"/>
      <c r="P30" s="76"/>
      <c r="Q30" s="76"/>
      <c r="R30" s="76"/>
      <c r="S30" s="76"/>
      <c r="T30" s="76"/>
      <c r="U30" s="76"/>
      <c r="V30" s="76"/>
    </row>
    <row r="32" spans="1:22" ht="66.75" customHeight="1" x14ac:dyDescent="0.2">
      <c r="A32" s="77" t="s">
        <v>4</v>
      </c>
      <c r="B32" s="77" t="s">
        <v>26</v>
      </c>
      <c r="C32" s="77"/>
      <c r="D32" s="77"/>
      <c r="E32" s="77"/>
      <c r="F32" s="77"/>
      <c r="G32" s="77"/>
      <c r="H32" s="77"/>
      <c r="I32" s="77"/>
      <c r="J32" s="77"/>
      <c r="K32" s="69" t="s">
        <v>64</v>
      </c>
      <c r="L32" s="70"/>
      <c r="M32" s="70"/>
      <c r="N32" s="70"/>
      <c r="O32" s="70"/>
      <c r="P32" s="70"/>
      <c r="Q32" s="70"/>
      <c r="R32" s="71"/>
      <c r="S32" s="69" t="s">
        <v>65</v>
      </c>
      <c r="T32" s="71"/>
      <c r="U32" s="97" t="s">
        <v>5</v>
      </c>
    </row>
    <row r="33" spans="1:21" ht="26.25" customHeight="1" x14ac:dyDescent="0.2">
      <c r="A33" s="77"/>
      <c r="B33" s="77"/>
      <c r="C33" s="77"/>
      <c r="D33" s="77"/>
      <c r="E33" s="77"/>
      <c r="F33" s="77"/>
      <c r="G33" s="77"/>
      <c r="H33" s="77"/>
      <c r="I33" s="77"/>
      <c r="J33" s="77"/>
      <c r="K33" s="56" t="s">
        <v>6</v>
      </c>
      <c r="L33" s="56" t="s">
        <v>7</v>
      </c>
      <c r="M33" s="56" t="s">
        <v>8</v>
      </c>
      <c r="N33" s="56" t="s">
        <v>9</v>
      </c>
      <c r="O33" s="56" t="s">
        <v>10</v>
      </c>
      <c r="P33" s="56" t="s">
        <v>11</v>
      </c>
      <c r="Q33" s="56" t="s">
        <v>19</v>
      </c>
      <c r="R33" s="56" t="s">
        <v>20</v>
      </c>
      <c r="S33" s="99" t="s">
        <v>8</v>
      </c>
      <c r="T33" s="100"/>
      <c r="U33" s="98"/>
    </row>
    <row r="34" spans="1:21" x14ac:dyDescent="0.2">
      <c r="A34" s="4">
        <v>1</v>
      </c>
      <c r="B34" s="81">
        <v>2</v>
      </c>
      <c r="C34" s="82"/>
      <c r="D34" s="82"/>
      <c r="E34" s="82"/>
      <c r="F34" s="82"/>
      <c r="G34" s="82"/>
      <c r="H34" s="82"/>
      <c r="I34" s="82"/>
      <c r="J34" s="83"/>
      <c r="K34" s="4">
        <v>3</v>
      </c>
      <c r="L34" s="4">
        <v>4</v>
      </c>
      <c r="M34" s="4">
        <v>5</v>
      </c>
      <c r="N34" s="4">
        <v>6</v>
      </c>
      <c r="O34" s="4">
        <v>7</v>
      </c>
      <c r="P34" s="4">
        <v>8</v>
      </c>
      <c r="Q34" s="4">
        <v>9</v>
      </c>
      <c r="R34" s="4">
        <v>10</v>
      </c>
      <c r="S34" s="81">
        <v>11</v>
      </c>
      <c r="T34" s="83"/>
      <c r="U34" s="4">
        <v>12</v>
      </c>
    </row>
    <row r="35" spans="1:21" ht="25.5" customHeight="1" x14ac:dyDescent="0.2">
      <c r="A35" s="6">
        <v>1</v>
      </c>
      <c r="B35" s="72" t="s">
        <v>27</v>
      </c>
      <c r="C35" s="73"/>
      <c r="D35" s="73"/>
      <c r="E35" s="73"/>
      <c r="F35" s="73"/>
      <c r="G35" s="73"/>
      <c r="H35" s="73"/>
      <c r="I35" s="73"/>
      <c r="J35" s="74"/>
      <c r="K35" s="25"/>
      <c r="L35" s="26"/>
      <c r="M35" s="25"/>
      <c r="N35" s="25"/>
      <c r="O35" s="26"/>
      <c r="P35" s="25"/>
      <c r="Q35" s="25"/>
      <c r="R35" s="26"/>
      <c r="S35" s="85"/>
      <c r="T35" s="86"/>
      <c r="U35" s="25"/>
    </row>
    <row r="36" spans="1:21" ht="141.75" customHeight="1" x14ac:dyDescent="0.2">
      <c r="A36" s="6">
        <v>2</v>
      </c>
      <c r="B36" s="72" t="s">
        <v>53</v>
      </c>
      <c r="C36" s="73"/>
      <c r="D36" s="73"/>
      <c r="E36" s="73"/>
      <c r="F36" s="73"/>
      <c r="G36" s="73"/>
      <c r="H36" s="73"/>
      <c r="I36" s="73"/>
      <c r="J36" s="74"/>
      <c r="K36" s="26"/>
      <c r="L36" s="25"/>
      <c r="M36" s="26"/>
      <c r="N36" s="26"/>
      <c r="O36" s="25"/>
      <c r="P36" s="26"/>
      <c r="Q36" s="26"/>
      <c r="R36" s="25"/>
      <c r="S36" s="87"/>
      <c r="T36" s="88"/>
      <c r="U36" s="25"/>
    </row>
    <row r="37" spans="1:21" ht="45" customHeight="1" x14ac:dyDescent="0.2">
      <c r="A37" s="6">
        <v>3</v>
      </c>
      <c r="B37" s="72" t="s">
        <v>27</v>
      </c>
      <c r="C37" s="73"/>
      <c r="D37" s="73"/>
      <c r="E37" s="73"/>
      <c r="F37" s="73"/>
      <c r="G37" s="73"/>
      <c r="H37" s="73"/>
      <c r="I37" s="73"/>
      <c r="J37" s="74"/>
      <c r="K37" s="26"/>
      <c r="L37" s="25"/>
      <c r="M37" s="26"/>
      <c r="N37" s="26"/>
      <c r="O37" s="25"/>
      <c r="P37" s="26"/>
      <c r="Q37" s="26"/>
      <c r="R37" s="25"/>
      <c r="S37" s="87"/>
      <c r="T37" s="88"/>
      <c r="U37" s="25"/>
    </row>
    <row r="38" spans="1:21" ht="138.75" customHeight="1" x14ac:dyDescent="0.2">
      <c r="A38" s="6">
        <v>4</v>
      </c>
      <c r="B38" s="72" t="s">
        <v>54</v>
      </c>
      <c r="C38" s="73"/>
      <c r="D38" s="73"/>
      <c r="E38" s="73"/>
      <c r="F38" s="73"/>
      <c r="G38" s="73"/>
      <c r="H38" s="73"/>
      <c r="I38" s="73"/>
      <c r="J38" s="74"/>
      <c r="K38" s="26"/>
      <c r="L38" s="25"/>
      <c r="M38" s="26"/>
      <c r="N38" s="26"/>
      <c r="O38" s="25"/>
      <c r="P38" s="26"/>
      <c r="Q38" s="26"/>
      <c r="R38" s="25"/>
      <c r="S38" s="87"/>
      <c r="T38" s="88"/>
      <c r="U38" s="25"/>
    </row>
    <row r="39" spans="1:21" ht="66.75" customHeight="1" x14ac:dyDescent="0.2">
      <c r="A39" s="6">
        <v>5</v>
      </c>
      <c r="B39" s="72" t="s">
        <v>55</v>
      </c>
      <c r="C39" s="73"/>
      <c r="D39" s="73"/>
      <c r="E39" s="73"/>
      <c r="F39" s="73"/>
      <c r="G39" s="73"/>
      <c r="H39" s="73"/>
      <c r="I39" s="73"/>
      <c r="J39" s="74"/>
      <c r="K39" s="26"/>
      <c r="L39" s="25"/>
      <c r="M39" s="26"/>
      <c r="N39" s="26"/>
      <c r="O39" s="25"/>
      <c r="P39" s="26"/>
      <c r="Q39" s="26"/>
      <c r="R39" s="25"/>
      <c r="S39" s="87"/>
      <c r="T39" s="88"/>
      <c r="U39" s="25"/>
    </row>
    <row r="40" spans="1:21" ht="75" customHeight="1" x14ac:dyDescent="0.2">
      <c r="A40" s="6">
        <v>6</v>
      </c>
      <c r="B40" s="72" t="s">
        <v>36</v>
      </c>
      <c r="C40" s="73"/>
      <c r="D40" s="73"/>
      <c r="E40" s="73"/>
      <c r="F40" s="73"/>
      <c r="G40" s="73"/>
      <c r="H40" s="73"/>
      <c r="I40" s="73"/>
      <c r="J40" s="74"/>
      <c r="K40" s="27"/>
      <c r="L40" s="10">
        <f>L35*207.9</f>
        <v>0</v>
      </c>
      <c r="M40" s="27"/>
      <c r="N40" s="27"/>
      <c r="O40" s="27"/>
      <c r="P40" s="27"/>
      <c r="Q40" s="27"/>
      <c r="R40" s="27"/>
      <c r="S40" s="89"/>
      <c r="T40" s="90"/>
      <c r="U40" s="28">
        <f>L40</f>
        <v>0</v>
      </c>
    </row>
    <row r="41" spans="1:21" ht="78" customHeight="1" x14ac:dyDescent="0.2">
      <c r="A41" s="6">
        <v>7</v>
      </c>
      <c r="B41" s="72" t="s">
        <v>35</v>
      </c>
      <c r="C41" s="73"/>
      <c r="D41" s="73"/>
      <c r="E41" s="73"/>
      <c r="F41" s="73"/>
      <c r="G41" s="73"/>
      <c r="H41" s="73"/>
      <c r="I41" s="73"/>
      <c r="J41" s="74"/>
      <c r="K41" s="27"/>
      <c r="L41" s="27"/>
      <c r="M41" s="27"/>
      <c r="N41" s="27"/>
      <c r="O41" s="10">
        <f>O35*374.22</f>
        <v>0</v>
      </c>
      <c r="P41" s="27"/>
      <c r="Q41" s="27"/>
      <c r="R41" s="10">
        <f>R35*519.75</f>
        <v>0</v>
      </c>
      <c r="S41" s="89"/>
      <c r="T41" s="90"/>
      <c r="U41" s="28">
        <f>O41+R41</f>
        <v>0</v>
      </c>
    </row>
    <row r="42" spans="1:21" ht="78" customHeight="1" x14ac:dyDescent="0.2">
      <c r="A42" s="6">
        <v>8</v>
      </c>
      <c r="B42" s="72" t="s">
        <v>37</v>
      </c>
      <c r="C42" s="73"/>
      <c r="D42" s="73"/>
      <c r="E42" s="73"/>
      <c r="F42" s="73"/>
      <c r="G42" s="73"/>
      <c r="H42" s="73"/>
      <c r="I42" s="73"/>
      <c r="J42" s="74"/>
      <c r="K42" s="10">
        <f>K36*207.9</f>
        <v>0</v>
      </c>
      <c r="L42" s="27"/>
      <c r="M42" s="27"/>
      <c r="N42" s="27"/>
      <c r="O42" s="27"/>
      <c r="P42" s="27"/>
      <c r="Q42" s="27"/>
      <c r="R42" s="27"/>
      <c r="S42" s="89"/>
      <c r="T42" s="90"/>
      <c r="U42" s="28">
        <f>K42</f>
        <v>0</v>
      </c>
    </row>
    <row r="43" spans="1:21" ht="66.75" customHeight="1" x14ac:dyDescent="0.2">
      <c r="A43" s="6">
        <v>9</v>
      </c>
      <c r="B43" s="72" t="s">
        <v>38</v>
      </c>
      <c r="C43" s="73"/>
      <c r="D43" s="73"/>
      <c r="E43" s="73"/>
      <c r="F43" s="73"/>
      <c r="G43" s="73"/>
      <c r="H43" s="73"/>
      <c r="I43" s="73"/>
      <c r="J43" s="74"/>
      <c r="K43" s="27"/>
      <c r="L43" s="27"/>
      <c r="M43" s="10">
        <f>M36*64.35</f>
        <v>0</v>
      </c>
      <c r="N43" s="27"/>
      <c r="O43" s="27"/>
      <c r="P43" s="27"/>
      <c r="Q43" s="27"/>
      <c r="R43" s="27"/>
      <c r="S43" s="89"/>
      <c r="T43" s="90"/>
      <c r="U43" s="28">
        <f>M43</f>
        <v>0</v>
      </c>
    </row>
    <row r="44" spans="1:21" ht="76.5" customHeight="1" x14ac:dyDescent="0.2">
      <c r="A44" s="6">
        <v>10</v>
      </c>
      <c r="B44" s="72" t="s">
        <v>56</v>
      </c>
      <c r="C44" s="73"/>
      <c r="D44" s="73"/>
      <c r="E44" s="73"/>
      <c r="F44" s="73"/>
      <c r="G44" s="73"/>
      <c r="H44" s="73"/>
      <c r="I44" s="73"/>
      <c r="J44" s="74"/>
      <c r="K44" s="27"/>
      <c r="L44" s="27"/>
      <c r="M44" s="27"/>
      <c r="N44" s="10">
        <f>N36*291.06</f>
        <v>0</v>
      </c>
      <c r="O44" s="27"/>
      <c r="P44" s="10">
        <f>P36*360.36</f>
        <v>0</v>
      </c>
      <c r="Q44" s="10">
        <f>Q36*519.75</f>
        <v>0</v>
      </c>
      <c r="R44" s="27"/>
      <c r="S44" s="78">
        <f>S36*643.5</f>
        <v>0</v>
      </c>
      <c r="T44" s="79">
        <f t="shared" ref="T44" si="0">T36*519.75</f>
        <v>0</v>
      </c>
      <c r="U44" s="28">
        <f>N44+P44+Q44+S44</f>
        <v>0</v>
      </c>
    </row>
    <row r="45" spans="1:21" ht="76.5" customHeight="1" x14ac:dyDescent="0.2">
      <c r="A45" s="6">
        <v>11</v>
      </c>
      <c r="B45" s="72" t="s">
        <v>39</v>
      </c>
      <c r="C45" s="73"/>
      <c r="D45" s="73"/>
      <c r="E45" s="73"/>
      <c r="F45" s="73"/>
      <c r="G45" s="73"/>
      <c r="H45" s="73"/>
      <c r="I45" s="73"/>
      <c r="J45" s="74"/>
      <c r="K45" s="10">
        <f>K37*207.9</f>
        <v>0</v>
      </c>
      <c r="L45" s="27"/>
      <c r="M45" s="27"/>
      <c r="N45" s="27"/>
      <c r="O45" s="27"/>
      <c r="P45" s="27"/>
      <c r="Q45" s="27"/>
      <c r="R45" s="27"/>
      <c r="S45" s="89"/>
      <c r="T45" s="90"/>
      <c r="U45" s="28">
        <f>K45</f>
        <v>0</v>
      </c>
    </row>
    <row r="46" spans="1:21" ht="69" customHeight="1" x14ac:dyDescent="0.2">
      <c r="A46" s="6">
        <v>12</v>
      </c>
      <c r="B46" s="72" t="s">
        <v>40</v>
      </c>
      <c r="C46" s="73"/>
      <c r="D46" s="73"/>
      <c r="E46" s="73"/>
      <c r="F46" s="73"/>
      <c r="G46" s="73"/>
      <c r="H46" s="73"/>
      <c r="I46" s="73"/>
      <c r="J46" s="74"/>
      <c r="K46" s="27"/>
      <c r="L46" s="27"/>
      <c r="M46" s="10">
        <f>M37*64.35</f>
        <v>0</v>
      </c>
      <c r="N46" s="27"/>
      <c r="O46" s="27"/>
      <c r="P46" s="27"/>
      <c r="Q46" s="27"/>
      <c r="R46" s="27"/>
      <c r="S46" s="89"/>
      <c r="T46" s="90"/>
      <c r="U46" s="28">
        <f>M46</f>
        <v>0</v>
      </c>
    </row>
    <row r="47" spans="1:21" ht="75.75" customHeight="1" x14ac:dyDescent="0.2">
      <c r="A47" s="6">
        <v>13</v>
      </c>
      <c r="B47" s="72" t="s">
        <v>57</v>
      </c>
      <c r="C47" s="73"/>
      <c r="D47" s="73"/>
      <c r="E47" s="73"/>
      <c r="F47" s="73"/>
      <c r="G47" s="73"/>
      <c r="H47" s="73"/>
      <c r="I47" s="73"/>
      <c r="J47" s="74"/>
      <c r="K47" s="27"/>
      <c r="L47" s="27"/>
      <c r="M47" s="27"/>
      <c r="N47" s="10">
        <f>N37*291.06</f>
        <v>0</v>
      </c>
      <c r="O47" s="27"/>
      <c r="P47" s="10">
        <f>P37*360.36</f>
        <v>0</v>
      </c>
      <c r="Q47" s="10">
        <f>Q37*519.75</f>
        <v>0</v>
      </c>
      <c r="R47" s="27"/>
      <c r="S47" s="78">
        <f>S37*643.5</f>
        <v>0</v>
      </c>
      <c r="T47" s="79"/>
      <c r="U47" s="28">
        <f>N47+P47+Q47+S47</f>
        <v>0</v>
      </c>
    </row>
    <row r="48" spans="1:21" ht="75.75" customHeight="1" x14ac:dyDescent="0.2">
      <c r="A48" s="6">
        <v>14</v>
      </c>
      <c r="B48" s="72" t="s">
        <v>41</v>
      </c>
      <c r="C48" s="73"/>
      <c r="D48" s="73"/>
      <c r="E48" s="73"/>
      <c r="F48" s="73"/>
      <c r="G48" s="73"/>
      <c r="H48" s="73"/>
      <c r="I48" s="73"/>
      <c r="J48" s="74"/>
      <c r="K48" s="10">
        <f>K38*207.9</f>
        <v>0</v>
      </c>
      <c r="L48" s="27"/>
      <c r="M48" s="27"/>
      <c r="N48" s="27"/>
      <c r="O48" s="27"/>
      <c r="P48" s="27"/>
      <c r="Q48" s="27"/>
      <c r="R48" s="27"/>
      <c r="S48" s="89"/>
      <c r="T48" s="90"/>
      <c r="U48" s="28">
        <f>K48</f>
        <v>0</v>
      </c>
    </row>
    <row r="49" spans="1:22" ht="65.25" customHeight="1" x14ac:dyDescent="0.2">
      <c r="A49" s="6">
        <v>15</v>
      </c>
      <c r="B49" s="72" t="s">
        <v>58</v>
      </c>
      <c r="C49" s="73"/>
      <c r="D49" s="73"/>
      <c r="E49" s="73"/>
      <c r="F49" s="73"/>
      <c r="G49" s="73"/>
      <c r="H49" s="73"/>
      <c r="I49" s="73"/>
      <c r="J49" s="74"/>
      <c r="K49" s="27"/>
      <c r="L49" s="27"/>
      <c r="M49" s="10">
        <f>M38*64.35</f>
        <v>0</v>
      </c>
      <c r="N49" s="27"/>
      <c r="O49" s="27"/>
      <c r="P49" s="27"/>
      <c r="Q49" s="27"/>
      <c r="R49" s="27"/>
      <c r="S49" s="89"/>
      <c r="T49" s="90"/>
      <c r="U49" s="28">
        <f>M49</f>
        <v>0</v>
      </c>
    </row>
    <row r="50" spans="1:22" ht="81" customHeight="1" x14ac:dyDescent="0.2">
      <c r="A50" s="6">
        <v>16</v>
      </c>
      <c r="B50" s="72" t="s">
        <v>59</v>
      </c>
      <c r="C50" s="73"/>
      <c r="D50" s="73"/>
      <c r="E50" s="73"/>
      <c r="F50" s="73"/>
      <c r="G50" s="73"/>
      <c r="H50" s="73"/>
      <c r="I50" s="73"/>
      <c r="J50" s="74"/>
      <c r="K50" s="27"/>
      <c r="L50" s="27"/>
      <c r="M50" s="27"/>
      <c r="N50" s="10">
        <f>N38*291.06</f>
        <v>0</v>
      </c>
      <c r="O50" s="27"/>
      <c r="P50" s="10">
        <f>P38*360.36</f>
        <v>0</v>
      </c>
      <c r="Q50" s="10">
        <f>Q38*519.75</f>
        <v>0</v>
      </c>
      <c r="R50" s="27"/>
      <c r="S50" s="78">
        <f>S38*643.5</f>
        <v>0</v>
      </c>
      <c r="T50" s="79">
        <f t="shared" ref="T50:T51" si="1">T38*519.75</f>
        <v>0</v>
      </c>
      <c r="U50" s="28">
        <f>N50+P50+Q50+S50</f>
        <v>0</v>
      </c>
    </row>
    <row r="51" spans="1:22" ht="111.75" customHeight="1" x14ac:dyDescent="0.2">
      <c r="A51" s="6">
        <v>17</v>
      </c>
      <c r="B51" s="72" t="s">
        <v>60</v>
      </c>
      <c r="C51" s="73"/>
      <c r="D51" s="73"/>
      <c r="E51" s="73"/>
      <c r="F51" s="73"/>
      <c r="G51" s="73"/>
      <c r="H51" s="73"/>
      <c r="I51" s="73"/>
      <c r="J51" s="74"/>
      <c r="K51" s="10">
        <f>K39*207.9</f>
        <v>0</v>
      </c>
      <c r="L51" s="27"/>
      <c r="M51" s="10">
        <f>M39*64.35</f>
        <v>0</v>
      </c>
      <c r="N51" s="10">
        <f>N39*291.06</f>
        <v>0</v>
      </c>
      <c r="O51" s="27"/>
      <c r="P51" s="10">
        <f>P39*360.36</f>
        <v>0</v>
      </c>
      <c r="Q51" s="10">
        <f>Q39*519.75</f>
        <v>0</v>
      </c>
      <c r="R51" s="27"/>
      <c r="S51" s="78">
        <f>S39*643.5</f>
        <v>0</v>
      </c>
      <c r="T51" s="79">
        <f t="shared" si="1"/>
        <v>0</v>
      </c>
      <c r="U51" s="28">
        <f>K51+M51+N51+P51+Q51+S51</f>
        <v>0</v>
      </c>
    </row>
    <row r="52" spans="1:22" ht="29.25" customHeight="1" x14ac:dyDescent="0.2">
      <c r="A52" s="6">
        <v>18</v>
      </c>
      <c r="B52" s="72" t="s">
        <v>61</v>
      </c>
      <c r="C52" s="73"/>
      <c r="D52" s="73"/>
      <c r="E52" s="73"/>
      <c r="F52" s="73"/>
      <c r="G52" s="73"/>
      <c r="H52" s="73"/>
      <c r="I52" s="73"/>
      <c r="J52" s="74"/>
      <c r="K52" s="16">
        <f>K42+K45+K48+K51</f>
        <v>0</v>
      </c>
      <c r="L52" s="16">
        <f>L40</f>
        <v>0</v>
      </c>
      <c r="M52" s="16">
        <f>M43+M46+M49+M51</f>
        <v>0</v>
      </c>
      <c r="N52" s="16">
        <f>N44+N47+N50+N51</f>
        <v>0</v>
      </c>
      <c r="O52" s="16">
        <f>O41</f>
        <v>0</v>
      </c>
      <c r="P52" s="16">
        <f>P44+P47+P50+P51</f>
        <v>0</v>
      </c>
      <c r="Q52" s="16">
        <f>Q44+Q47+Q50+Q51</f>
        <v>0</v>
      </c>
      <c r="R52" s="16">
        <f>R41</f>
        <v>0</v>
      </c>
      <c r="S52" s="66">
        <f>S44+S47+S50+S51</f>
        <v>0</v>
      </c>
      <c r="T52" s="67"/>
      <c r="U52" s="16">
        <f>SUM(U40:U51)</f>
        <v>0</v>
      </c>
    </row>
    <row r="53" spans="1:22" ht="29.25" customHeight="1" x14ac:dyDescent="0.2">
      <c r="A53" s="6">
        <v>19</v>
      </c>
      <c r="B53" s="91" t="s">
        <v>31</v>
      </c>
      <c r="C53" s="91"/>
      <c r="D53" s="91"/>
      <c r="E53" s="91"/>
      <c r="F53" s="91"/>
      <c r="G53" s="91"/>
      <c r="H53" s="91"/>
      <c r="I53" s="91"/>
      <c r="J53" s="91"/>
      <c r="K53" s="16">
        <f>ROUNDDOWN(K52*0.01,2)</f>
        <v>0</v>
      </c>
      <c r="L53" s="16">
        <f t="shared" ref="L53:U53" si="2">ROUNDDOWN(L52*0.01,2)</f>
        <v>0</v>
      </c>
      <c r="M53" s="16">
        <f t="shared" si="2"/>
        <v>0</v>
      </c>
      <c r="N53" s="16">
        <f t="shared" si="2"/>
        <v>0</v>
      </c>
      <c r="O53" s="16">
        <f t="shared" si="2"/>
        <v>0</v>
      </c>
      <c r="P53" s="16">
        <f t="shared" si="2"/>
        <v>0</v>
      </c>
      <c r="Q53" s="16">
        <f t="shared" si="2"/>
        <v>0</v>
      </c>
      <c r="R53" s="16">
        <f t="shared" si="2"/>
        <v>0</v>
      </c>
      <c r="S53" s="66">
        <f t="shared" si="2"/>
        <v>0</v>
      </c>
      <c r="T53" s="67"/>
      <c r="U53" s="16">
        <f t="shared" si="2"/>
        <v>0</v>
      </c>
      <c r="V53" s="47"/>
    </row>
    <row r="54" spans="1:22" ht="29.25" customHeight="1" x14ac:dyDescent="0.2">
      <c r="A54" s="6">
        <v>20</v>
      </c>
      <c r="B54" s="91" t="s">
        <v>32</v>
      </c>
      <c r="C54" s="91"/>
      <c r="D54" s="91"/>
      <c r="E54" s="91"/>
      <c r="F54" s="91"/>
      <c r="G54" s="91"/>
      <c r="H54" s="91"/>
      <c r="I54" s="91"/>
      <c r="J54" s="91"/>
      <c r="K54" s="16">
        <f>K52+K53</f>
        <v>0</v>
      </c>
      <c r="L54" s="16">
        <f t="shared" ref="L54:U54" si="3">L52+L53</f>
        <v>0</v>
      </c>
      <c r="M54" s="16">
        <f t="shared" si="3"/>
        <v>0</v>
      </c>
      <c r="N54" s="16">
        <f t="shared" si="3"/>
        <v>0</v>
      </c>
      <c r="O54" s="16">
        <f t="shared" si="3"/>
        <v>0</v>
      </c>
      <c r="P54" s="16">
        <f t="shared" si="3"/>
        <v>0</v>
      </c>
      <c r="Q54" s="16">
        <f t="shared" si="3"/>
        <v>0</v>
      </c>
      <c r="R54" s="16">
        <f t="shared" si="3"/>
        <v>0</v>
      </c>
      <c r="S54" s="66">
        <f t="shared" si="3"/>
        <v>0</v>
      </c>
      <c r="T54" s="67"/>
      <c r="U54" s="16">
        <f t="shared" si="3"/>
        <v>0</v>
      </c>
      <c r="V54" s="47"/>
    </row>
    <row r="55" spans="1:22" ht="14.25" x14ac:dyDescent="0.2">
      <c r="A55" s="29"/>
      <c r="B55" s="30"/>
      <c r="C55" s="30"/>
    </row>
    <row r="56" spans="1:22" ht="20.25" customHeight="1" thickBot="1" x14ac:dyDescent="0.25">
      <c r="A56" s="68" t="s">
        <v>62</v>
      </c>
      <c r="B56" s="68"/>
      <c r="C56" s="68"/>
      <c r="D56" s="68"/>
      <c r="E56" s="68"/>
      <c r="F56" s="68"/>
      <c r="G56" s="68"/>
      <c r="H56" s="68"/>
      <c r="I56" s="68"/>
      <c r="J56" s="68"/>
      <c r="K56" s="68"/>
      <c r="L56" s="68"/>
      <c r="M56" s="68"/>
      <c r="N56" s="68"/>
      <c r="O56" s="68"/>
      <c r="P56" s="68"/>
      <c r="R56" s="57"/>
      <c r="S56" s="57"/>
      <c r="T56" s="57"/>
      <c r="U56" s="57"/>
    </row>
    <row r="57" spans="1:22" ht="22.5" customHeight="1" thickBot="1" x14ac:dyDescent="0.25">
      <c r="A57" s="68"/>
      <c r="B57" s="68"/>
      <c r="C57" s="68"/>
      <c r="D57" s="68"/>
      <c r="E57" s="68"/>
      <c r="F57" s="68"/>
      <c r="G57" s="68"/>
      <c r="H57" s="68"/>
      <c r="I57" s="68"/>
      <c r="J57" s="68"/>
      <c r="K57" s="68"/>
      <c r="L57" s="68"/>
      <c r="M57" s="68"/>
      <c r="N57" s="68"/>
      <c r="O57" s="68"/>
      <c r="P57" s="68"/>
      <c r="Q57" s="31">
        <f>U54</f>
        <v>0</v>
      </c>
      <c r="R57" s="57"/>
      <c r="S57" s="57"/>
      <c r="T57" s="57"/>
      <c r="U57" s="57"/>
    </row>
    <row r="58" spans="1:22" ht="22.5" customHeight="1" x14ac:dyDescent="0.2">
      <c r="A58" s="55"/>
      <c r="B58" s="55"/>
      <c r="C58" s="55"/>
      <c r="D58" s="55"/>
      <c r="E58" s="55"/>
      <c r="F58" s="55"/>
      <c r="G58" s="55"/>
      <c r="H58" s="55"/>
      <c r="I58" s="55"/>
      <c r="J58" s="55"/>
      <c r="K58" s="55"/>
      <c r="L58" s="55"/>
      <c r="M58" s="55"/>
      <c r="N58" s="55"/>
      <c r="O58" s="55"/>
      <c r="P58" s="35"/>
      <c r="Q58" s="57"/>
      <c r="R58" s="57"/>
      <c r="S58" s="57"/>
      <c r="T58" s="57"/>
      <c r="U58" s="57"/>
    </row>
    <row r="59" spans="1:22" ht="37.5" customHeight="1" x14ac:dyDescent="0.25">
      <c r="A59" s="96" t="s">
        <v>63</v>
      </c>
      <c r="B59" s="96"/>
      <c r="C59" s="96"/>
      <c r="D59" s="96"/>
      <c r="E59" s="96"/>
      <c r="F59" s="96"/>
      <c r="G59" s="96"/>
      <c r="H59" s="96"/>
      <c r="I59" s="96"/>
      <c r="J59" s="96"/>
      <c r="K59" s="96"/>
      <c r="L59" s="96"/>
      <c r="M59" s="96"/>
      <c r="N59" s="96"/>
      <c r="O59" s="96"/>
      <c r="P59" s="96"/>
      <c r="Q59" s="96"/>
      <c r="R59" s="96"/>
      <c r="S59" s="96"/>
      <c r="T59" s="96"/>
      <c r="U59" s="96"/>
      <c r="V59" s="96"/>
    </row>
    <row r="60" spans="1:22" ht="18" x14ac:dyDescent="0.25">
      <c r="A60" s="33"/>
      <c r="B60" s="33"/>
      <c r="C60" s="33"/>
      <c r="D60" s="33"/>
      <c r="E60" s="33"/>
      <c r="F60" s="33"/>
      <c r="G60" s="33"/>
      <c r="H60" s="33"/>
      <c r="I60" s="33"/>
      <c r="J60" s="33"/>
      <c r="K60" s="33"/>
      <c r="L60" s="33"/>
      <c r="M60" s="33"/>
      <c r="N60" s="33"/>
      <c r="O60" s="33"/>
      <c r="P60" s="33"/>
      <c r="Q60" s="33"/>
      <c r="R60" s="33"/>
      <c r="T60" s="33"/>
      <c r="U60" s="33"/>
      <c r="V60" s="33"/>
    </row>
    <row r="61" spans="1:22" ht="102" customHeight="1" x14ac:dyDescent="0.2">
      <c r="A61" s="77" t="s">
        <v>4</v>
      </c>
      <c r="B61" s="77" t="s">
        <v>26</v>
      </c>
      <c r="C61" s="77"/>
      <c r="D61" s="77"/>
      <c r="E61" s="77"/>
      <c r="F61" s="77"/>
      <c r="G61" s="77"/>
      <c r="H61" s="77"/>
      <c r="I61" s="77"/>
      <c r="J61" s="77"/>
      <c r="K61" s="69" t="s">
        <v>64</v>
      </c>
      <c r="L61" s="70"/>
      <c r="M61" s="70"/>
      <c r="N61" s="70"/>
      <c r="O61" s="70"/>
      <c r="P61" s="70"/>
      <c r="Q61" s="70"/>
      <c r="R61" s="71"/>
      <c r="S61" s="69" t="s">
        <v>65</v>
      </c>
      <c r="T61" s="71"/>
      <c r="U61" s="97" t="s">
        <v>5</v>
      </c>
    </row>
    <row r="62" spans="1:22" ht="45" customHeight="1" x14ac:dyDescent="0.2">
      <c r="A62" s="77"/>
      <c r="B62" s="77"/>
      <c r="C62" s="77"/>
      <c r="D62" s="77"/>
      <c r="E62" s="77"/>
      <c r="F62" s="77"/>
      <c r="G62" s="77"/>
      <c r="H62" s="77"/>
      <c r="I62" s="77"/>
      <c r="J62" s="77"/>
      <c r="K62" s="56" t="s">
        <v>6</v>
      </c>
      <c r="L62" s="56" t="s">
        <v>7</v>
      </c>
      <c r="M62" s="56" t="s">
        <v>8</v>
      </c>
      <c r="N62" s="56" t="s">
        <v>9</v>
      </c>
      <c r="O62" s="56" t="s">
        <v>10</v>
      </c>
      <c r="P62" s="56" t="s">
        <v>11</v>
      </c>
      <c r="Q62" s="56" t="s">
        <v>19</v>
      </c>
      <c r="R62" s="56" t="s">
        <v>20</v>
      </c>
      <c r="S62" s="99" t="s">
        <v>8</v>
      </c>
      <c r="T62" s="100"/>
      <c r="U62" s="98"/>
    </row>
    <row r="63" spans="1:22" x14ac:dyDescent="0.2">
      <c r="A63" s="4">
        <v>1</v>
      </c>
      <c r="B63" s="81">
        <v>2</v>
      </c>
      <c r="C63" s="82"/>
      <c r="D63" s="82"/>
      <c r="E63" s="82"/>
      <c r="F63" s="82"/>
      <c r="G63" s="82"/>
      <c r="H63" s="82"/>
      <c r="I63" s="82"/>
      <c r="J63" s="83"/>
      <c r="K63" s="4">
        <v>3</v>
      </c>
      <c r="L63" s="4">
        <v>4</v>
      </c>
      <c r="M63" s="4">
        <v>5</v>
      </c>
      <c r="N63" s="4">
        <v>6</v>
      </c>
      <c r="O63" s="4">
        <v>7</v>
      </c>
      <c r="P63" s="4">
        <v>8</v>
      </c>
      <c r="Q63" s="4">
        <v>9</v>
      </c>
      <c r="R63" s="4">
        <v>10</v>
      </c>
      <c r="S63" s="81">
        <v>11</v>
      </c>
      <c r="T63" s="83"/>
      <c r="U63" s="4">
        <v>12</v>
      </c>
    </row>
    <row r="64" spans="1:22" ht="33.75" customHeight="1" x14ac:dyDescent="0.2">
      <c r="A64" s="6">
        <v>1</v>
      </c>
      <c r="B64" s="72" t="s">
        <v>27</v>
      </c>
      <c r="C64" s="73"/>
      <c r="D64" s="73"/>
      <c r="E64" s="73"/>
      <c r="F64" s="73"/>
      <c r="G64" s="73"/>
      <c r="H64" s="73"/>
      <c r="I64" s="73"/>
      <c r="J64" s="74"/>
      <c r="K64" s="26"/>
      <c r="L64" s="26"/>
      <c r="M64" s="26"/>
      <c r="N64" s="26"/>
      <c r="O64" s="26"/>
      <c r="P64" s="26"/>
      <c r="Q64" s="26"/>
      <c r="R64" s="26"/>
      <c r="S64" s="87"/>
      <c r="T64" s="88"/>
      <c r="U64" s="25"/>
    </row>
    <row r="65" spans="1:22" ht="60" customHeight="1" x14ac:dyDescent="0.2">
      <c r="A65" s="6">
        <v>2</v>
      </c>
      <c r="B65" s="118" t="s">
        <v>66</v>
      </c>
      <c r="C65" s="118"/>
      <c r="D65" s="118"/>
      <c r="E65" s="118"/>
      <c r="F65" s="118"/>
      <c r="G65" s="118"/>
      <c r="H65" s="118"/>
      <c r="I65" s="118"/>
      <c r="J65" s="118"/>
      <c r="K65" s="48">
        <f>K64*138.6</f>
        <v>0</v>
      </c>
      <c r="L65" s="48">
        <f>L64*138.6</f>
        <v>0</v>
      </c>
      <c r="M65" s="48">
        <f>M64*138.6</f>
        <v>0</v>
      </c>
      <c r="N65" s="48">
        <f>N64*69.3</f>
        <v>0</v>
      </c>
      <c r="O65" s="48">
        <f t="shared" ref="O65:R65" si="4">O64*69.3</f>
        <v>0</v>
      </c>
      <c r="P65" s="48">
        <f t="shared" si="4"/>
        <v>0</v>
      </c>
      <c r="Q65" s="48">
        <f t="shared" si="4"/>
        <v>0</v>
      </c>
      <c r="R65" s="48">
        <f t="shared" si="4"/>
        <v>0</v>
      </c>
      <c r="S65" s="78">
        <f>S64*69.3</f>
        <v>0</v>
      </c>
      <c r="T65" s="79">
        <f t="shared" ref="T65" si="5">T64*61.88</f>
        <v>0</v>
      </c>
      <c r="U65" s="28">
        <f>K65+L65+M65+N65+O65+P65+Q65+R65+S65</f>
        <v>0</v>
      </c>
    </row>
    <row r="66" spans="1:22" ht="35.25" customHeight="1" x14ac:dyDescent="0.2">
      <c r="A66" s="4">
        <v>3</v>
      </c>
      <c r="B66" s="92" t="s">
        <v>33</v>
      </c>
      <c r="C66" s="93"/>
      <c r="D66" s="93"/>
      <c r="E66" s="93"/>
      <c r="F66" s="93"/>
      <c r="G66" s="93"/>
      <c r="H66" s="93"/>
      <c r="I66" s="93"/>
      <c r="J66" s="94"/>
      <c r="K66" s="28">
        <f>ROUNDDOWN(K65*0.01,2)</f>
        <v>0</v>
      </c>
      <c r="L66" s="28">
        <f t="shared" ref="L66:U66" si="6">ROUNDDOWN(L65*0.01,2)</f>
        <v>0</v>
      </c>
      <c r="M66" s="28">
        <f t="shared" si="6"/>
        <v>0</v>
      </c>
      <c r="N66" s="28">
        <f t="shared" si="6"/>
        <v>0</v>
      </c>
      <c r="O66" s="28">
        <f t="shared" si="6"/>
        <v>0</v>
      </c>
      <c r="P66" s="28">
        <f t="shared" si="6"/>
        <v>0</v>
      </c>
      <c r="Q66" s="28">
        <f t="shared" si="6"/>
        <v>0</v>
      </c>
      <c r="R66" s="28">
        <f t="shared" si="6"/>
        <v>0</v>
      </c>
      <c r="S66" s="119">
        <f t="shared" si="6"/>
        <v>0</v>
      </c>
      <c r="T66" s="120"/>
      <c r="U66" s="28">
        <f t="shared" si="6"/>
        <v>0</v>
      </c>
      <c r="V66" s="14"/>
    </row>
    <row r="67" spans="1:22" ht="32.25" customHeight="1" x14ac:dyDescent="0.2">
      <c r="A67" s="4">
        <v>4</v>
      </c>
      <c r="B67" s="95" t="s">
        <v>34</v>
      </c>
      <c r="C67" s="95"/>
      <c r="D67" s="95"/>
      <c r="E67" s="95"/>
      <c r="F67" s="95"/>
      <c r="G67" s="95"/>
      <c r="H67" s="95"/>
      <c r="I67" s="95"/>
      <c r="J67" s="95"/>
      <c r="K67" s="28">
        <f>K65+K66</f>
        <v>0</v>
      </c>
      <c r="L67" s="28">
        <f t="shared" ref="L67:U67" si="7">L65+L66</f>
        <v>0</v>
      </c>
      <c r="M67" s="28">
        <f t="shared" si="7"/>
        <v>0</v>
      </c>
      <c r="N67" s="28">
        <f t="shared" si="7"/>
        <v>0</v>
      </c>
      <c r="O67" s="28">
        <f t="shared" si="7"/>
        <v>0</v>
      </c>
      <c r="P67" s="28">
        <f t="shared" si="7"/>
        <v>0</v>
      </c>
      <c r="Q67" s="28">
        <f t="shared" si="7"/>
        <v>0</v>
      </c>
      <c r="R67" s="28">
        <f t="shared" si="7"/>
        <v>0</v>
      </c>
      <c r="S67" s="119">
        <f t="shared" si="7"/>
        <v>0</v>
      </c>
      <c r="T67" s="120"/>
      <c r="U67" s="28">
        <f t="shared" si="7"/>
        <v>0</v>
      </c>
      <c r="V67" s="14"/>
    </row>
    <row r="68" spans="1:22" ht="15" thickBot="1" x14ac:dyDescent="0.25">
      <c r="A68" s="29"/>
      <c r="B68" s="30"/>
      <c r="C68" s="30"/>
    </row>
    <row r="69" spans="1:22" ht="29.25" customHeight="1" thickBot="1" x14ac:dyDescent="0.25">
      <c r="A69" s="101" t="s">
        <v>67</v>
      </c>
      <c r="B69" s="101"/>
      <c r="C69" s="101"/>
      <c r="D69" s="101"/>
      <c r="E69" s="101"/>
      <c r="F69" s="101"/>
      <c r="G69" s="101"/>
      <c r="H69" s="101"/>
      <c r="I69" s="101"/>
      <c r="J69" s="101"/>
      <c r="K69" s="101"/>
      <c r="L69" s="101"/>
      <c r="M69" s="101"/>
      <c r="N69" s="101"/>
      <c r="O69" s="101"/>
      <c r="P69" s="101"/>
      <c r="Q69" s="101"/>
      <c r="R69" s="101"/>
      <c r="S69" s="31">
        <f>U67</f>
        <v>0</v>
      </c>
    </row>
    <row r="70" spans="1:22" ht="43.5" customHeight="1" x14ac:dyDescent="0.2">
      <c r="A70" s="34"/>
      <c r="B70" s="34"/>
      <c r="C70" s="34"/>
      <c r="D70" s="34"/>
      <c r="E70" s="34"/>
      <c r="F70" s="34"/>
      <c r="G70" s="34"/>
      <c r="H70" s="34"/>
      <c r="I70" s="34"/>
      <c r="J70" s="34"/>
      <c r="K70" s="34"/>
      <c r="L70" s="35"/>
      <c r="M70" s="32"/>
    </row>
    <row r="71" spans="1:22" ht="38.25" customHeight="1" x14ac:dyDescent="0.25">
      <c r="A71" s="96" t="s">
        <v>68</v>
      </c>
      <c r="B71" s="96"/>
      <c r="C71" s="96"/>
      <c r="D71" s="96"/>
      <c r="E71" s="96"/>
      <c r="F71" s="96"/>
      <c r="G71" s="96"/>
      <c r="H71" s="96"/>
      <c r="I71" s="96"/>
      <c r="J71" s="96"/>
      <c r="K71" s="96"/>
      <c r="L71" s="96"/>
      <c r="M71" s="96"/>
      <c r="N71" s="96"/>
      <c r="O71" s="96"/>
      <c r="P71" s="96"/>
      <c r="Q71" s="96"/>
      <c r="R71" s="96"/>
      <c r="S71" s="96"/>
      <c r="T71" s="96"/>
      <c r="U71" s="96"/>
      <c r="V71" s="96"/>
    </row>
    <row r="72" spans="1:22" ht="30.75" customHeight="1" x14ac:dyDescent="0.2">
      <c r="A72" s="34"/>
      <c r="B72" s="34"/>
      <c r="C72" s="34"/>
      <c r="D72" s="34"/>
      <c r="E72" s="34"/>
      <c r="F72" s="34"/>
      <c r="G72" s="34"/>
      <c r="H72" s="34"/>
      <c r="I72" s="34"/>
      <c r="J72" s="34"/>
      <c r="K72" s="34"/>
      <c r="L72" s="35"/>
      <c r="M72" s="32"/>
    </row>
    <row r="73" spans="1:22" ht="101.25" customHeight="1" x14ac:dyDescent="0.2">
      <c r="A73" s="77" t="s">
        <v>4</v>
      </c>
      <c r="B73" s="77" t="s">
        <v>26</v>
      </c>
      <c r="C73" s="77"/>
      <c r="D73" s="77"/>
      <c r="E73" s="77"/>
      <c r="F73" s="77"/>
      <c r="G73" s="77"/>
      <c r="H73" s="77"/>
      <c r="I73" s="77"/>
      <c r="J73" s="77"/>
      <c r="K73" s="69" t="s">
        <v>64</v>
      </c>
      <c r="L73" s="70"/>
      <c r="M73" s="70"/>
      <c r="N73" s="70"/>
      <c r="O73" s="70"/>
      <c r="P73" s="70"/>
      <c r="Q73" s="70"/>
      <c r="R73" s="71"/>
      <c r="S73" s="69" t="s">
        <v>65</v>
      </c>
      <c r="T73" s="71"/>
      <c r="U73" s="97" t="s">
        <v>5</v>
      </c>
    </row>
    <row r="74" spans="1:22" ht="38.25" customHeight="1" x14ac:dyDescent="0.2">
      <c r="A74" s="77"/>
      <c r="B74" s="77"/>
      <c r="C74" s="77"/>
      <c r="D74" s="77"/>
      <c r="E74" s="77"/>
      <c r="F74" s="77"/>
      <c r="G74" s="77"/>
      <c r="H74" s="77"/>
      <c r="I74" s="77"/>
      <c r="J74" s="77"/>
      <c r="K74" s="56" t="s">
        <v>6</v>
      </c>
      <c r="L74" s="56" t="s">
        <v>7</v>
      </c>
      <c r="M74" s="56" t="s">
        <v>8</v>
      </c>
      <c r="N74" s="56" t="s">
        <v>9</v>
      </c>
      <c r="O74" s="56" t="s">
        <v>10</v>
      </c>
      <c r="P74" s="56" t="s">
        <v>11</v>
      </c>
      <c r="Q74" s="56" t="s">
        <v>19</v>
      </c>
      <c r="R74" s="56" t="s">
        <v>20</v>
      </c>
      <c r="S74" s="56" t="s">
        <v>7</v>
      </c>
      <c r="T74" s="56" t="s">
        <v>8</v>
      </c>
      <c r="U74" s="98"/>
    </row>
    <row r="75" spans="1:22" x14ac:dyDescent="0.2">
      <c r="A75" s="4">
        <v>1</v>
      </c>
      <c r="B75" s="81">
        <v>2</v>
      </c>
      <c r="C75" s="82"/>
      <c r="D75" s="82"/>
      <c r="E75" s="82"/>
      <c r="F75" s="82"/>
      <c r="G75" s="82"/>
      <c r="H75" s="82"/>
      <c r="I75" s="82"/>
      <c r="J75" s="83"/>
      <c r="K75" s="4">
        <v>3</v>
      </c>
      <c r="L75" s="4">
        <v>4</v>
      </c>
      <c r="M75" s="4">
        <v>5</v>
      </c>
      <c r="N75" s="4">
        <v>6</v>
      </c>
      <c r="O75" s="4">
        <v>7</v>
      </c>
      <c r="P75" s="4">
        <v>8</v>
      </c>
      <c r="Q75" s="4">
        <v>9</v>
      </c>
      <c r="R75" s="4">
        <v>10</v>
      </c>
      <c r="S75" s="4">
        <v>11</v>
      </c>
      <c r="T75" s="4">
        <v>12</v>
      </c>
      <c r="U75" s="4">
        <v>13</v>
      </c>
    </row>
    <row r="76" spans="1:22" ht="135" customHeight="1" x14ac:dyDescent="0.2">
      <c r="A76" s="6">
        <v>1</v>
      </c>
      <c r="B76" s="72" t="s">
        <v>69</v>
      </c>
      <c r="C76" s="73"/>
      <c r="D76" s="73"/>
      <c r="E76" s="73"/>
      <c r="F76" s="73"/>
      <c r="G76" s="73"/>
      <c r="H76" s="73"/>
      <c r="I76" s="73"/>
      <c r="J76" s="74"/>
      <c r="K76" s="26"/>
      <c r="L76" s="26"/>
      <c r="M76" s="26"/>
      <c r="N76" s="26"/>
      <c r="O76" s="26"/>
      <c r="P76" s="26"/>
      <c r="Q76" s="26"/>
      <c r="R76" s="25"/>
      <c r="S76" s="26"/>
      <c r="T76" s="26"/>
      <c r="U76" s="25"/>
    </row>
    <row r="77" spans="1:22" ht="49.5" customHeight="1" x14ac:dyDescent="0.2">
      <c r="A77" s="6">
        <v>2</v>
      </c>
      <c r="B77" s="72" t="s">
        <v>70</v>
      </c>
      <c r="C77" s="73"/>
      <c r="D77" s="73"/>
      <c r="E77" s="73"/>
      <c r="F77" s="73"/>
      <c r="G77" s="73"/>
      <c r="H77" s="73"/>
      <c r="I77" s="73"/>
      <c r="J77" s="74"/>
      <c r="K77" s="26"/>
      <c r="L77" s="26"/>
      <c r="M77" s="26"/>
      <c r="N77" s="26"/>
      <c r="O77" s="26"/>
      <c r="P77" s="26"/>
      <c r="Q77" s="26"/>
      <c r="R77" s="25"/>
      <c r="S77" s="26"/>
      <c r="T77" s="26"/>
      <c r="U77" s="25"/>
    </row>
    <row r="78" spans="1:22" ht="56.25" customHeight="1" x14ac:dyDescent="0.2">
      <c r="A78" s="6">
        <v>3</v>
      </c>
      <c r="B78" s="72" t="s">
        <v>42</v>
      </c>
      <c r="C78" s="73"/>
      <c r="D78" s="73"/>
      <c r="E78" s="73"/>
      <c r="F78" s="73"/>
      <c r="G78" s="73"/>
      <c r="H78" s="73"/>
      <c r="I78" s="73"/>
      <c r="J78" s="74"/>
      <c r="K78" s="25"/>
      <c r="L78" s="25"/>
      <c r="M78" s="25"/>
      <c r="N78" s="25"/>
      <c r="O78" s="26"/>
      <c r="P78" s="25"/>
      <c r="Q78" s="25"/>
      <c r="R78" s="25"/>
      <c r="S78" s="26"/>
      <c r="T78" s="25"/>
      <c r="U78" s="25"/>
    </row>
    <row r="79" spans="1:22" ht="56.25" customHeight="1" x14ac:dyDescent="0.2">
      <c r="A79" s="6">
        <v>4</v>
      </c>
      <c r="B79" s="72" t="s">
        <v>43</v>
      </c>
      <c r="C79" s="73"/>
      <c r="D79" s="73"/>
      <c r="E79" s="73"/>
      <c r="F79" s="73"/>
      <c r="G79" s="73"/>
      <c r="H79" s="73"/>
      <c r="I79" s="73"/>
      <c r="J79" s="74"/>
      <c r="K79" s="26"/>
      <c r="L79" s="26"/>
      <c r="M79" s="26"/>
      <c r="N79" s="26"/>
      <c r="O79" s="26"/>
      <c r="P79" s="26"/>
      <c r="Q79" s="26"/>
      <c r="R79" s="25"/>
      <c r="S79" s="26"/>
      <c r="T79" s="26"/>
      <c r="U79" s="25"/>
    </row>
    <row r="80" spans="1:22" ht="56.25" customHeight="1" x14ac:dyDescent="0.2">
      <c r="A80" s="6">
        <v>5</v>
      </c>
      <c r="B80" s="72" t="s">
        <v>44</v>
      </c>
      <c r="C80" s="73"/>
      <c r="D80" s="73"/>
      <c r="E80" s="73"/>
      <c r="F80" s="73"/>
      <c r="G80" s="73"/>
      <c r="H80" s="73"/>
      <c r="I80" s="73"/>
      <c r="J80" s="74"/>
      <c r="K80" s="26"/>
      <c r="L80" s="26"/>
      <c r="M80" s="26"/>
      <c r="N80" s="26"/>
      <c r="O80" s="26"/>
      <c r="P80" s="26"/>
      <c r="Q80" s="26"/>
      <c r="R80" s="25"/>
      <c r="S80" s="26"/>
      <c r="T80" s="26"/>
      <c r="U80" s="25"/>
    </row>
    <row r="81" spans="1:22" ht="73.5" customHeight="1" x14ac:dyDescent="0.2">
      <c r="A81" s="6">
        <v>6</v>
      </c>
      <c r="B81" s="72" t="s">
        <v>45</v>
      </c>
      <c r="C81" s="73"/>
      <c r="D81" s="73"/>
      <c r="E81" s="73"/>
      <c r="F81" s="73"/>
      <c r="G81" s="73"/>
      <c r="H81" s="73"/>
      <c r="I81" s="73"/>
      <c r="J81" s="74"/>
      <c r="K81" s="10">
        <f>K76*193.05</f>
        <v>0</v>
      </c>
      <c r="L81" s="27"/>
      <c r="M81" s="27"/>
      <c r="N81" s="27"/>
      <c r="O81" s="27"/>
      <c r="P81" s="27"/>
      <c r="Q81" s="27"/>
      <c r="R81" s="27"/>
      <c r="S81" s="27"/>
      <c r="T81" s="27"/>
      <c r="U81" s="10">
        <f>K81</f>
        <v>0</v>
      </c>
    </row>
    <row r="82" spans="1:22" ht="75.75" customHeight="1" x14ac:dyDescent="0.2">
      <c r="A82" s="6">
        <v>7</v>
      </c>
      <c r="B82" s="72" t="s">
        <v>46</v>
      </c>
      <c r="C82" s="73"/>
      <c r="D82" s="73"/>
      <c r="E82" s="73"/>
      <c r="F82" s="73"/>
      <c r="G82" s="73"/>
      <c r="H82" s="73"/>
      <c r="I82" s="73"/>
      <c r="J82" s="74"/>
      <c r="K82" s="27"/>
      <c r="L82" s="10">
        <f>L76*64.35</f>
        <v>0</v>
      </c>
      <c r="M82" s="10">
        <f>M76*64.35</f>
        <v>0</v>
      </c>
      <c r="N82" s="27"/>
      <c r="O82" s="27"/>
      <c r="P82" s="27"/>
      <c r="Q82" s="27"/>
      <c r="R82" s="27"/>
      <c r="S82" s="27"/>
      <c r="T82" s="27"/>
      <c r="U82" s="10">
        <f>L82+M82</f>
        <v>0</v>
      </c>
    </row>
    <row r="83" spans="1:22" ht="77.25" customHeight="1" x14ac:dyDescent="0.2">
      <c r="A83" s="6">
        <v>8</v>
      </c>
      <c r="B83" s="72" t="s">
        <v>49</v>
      </c>
      <c r="C83" s="73"/>
      <c r="D83" s="73"/>
      <c r="E83" s="73"/>
      <c r="F83" s="73"/>
      <c r="G83" s="73"/>
      <c r="H83" s="73"/>
      <c r="I83" s="73"/>
      <c r="J83" s="74"/>
      <c r="K83" s="27"/>
      <c r="L83" s="27"/>
      <c r="M83" s="27"/>
      <c r="N83" s="10">
        <f>N76*360.36</f>
        <v>0</v>
      </c>
      <c r="O83" s="10">
        <f>O76*360.36</f>
        <v>0</v>
      </c>
      <c r="P83" s="10">
        <f>P76*360.36</f>
        <v>0</v>
      </c>
      <c r="Q83" s="10">
        <f>Q76*643.5</f>
        <v>0</v>
      </c>
      <c r="R83" s="27"/>
      <c r="S83" s="10">
        <f>S76*643.5</f>
        <v>0</v>
      </c>
      <c r="T83" s="10">
        <f>T76*643.5</f>
        <v>0</v>
      </c>
      <c r="U83" s="10">
        <f>N83+O83+P83+Q83+S83+T83</f>
        <v>0</v>
      </c>
    </row>
    <row r="84" spans="1:22" ht="72" customHeight="1" x14ac:dyDescent="0.2">
      <c r="A84" s="6">
        <v>9</v>
      </c>
      <c r="B84" s="72" t="s">
        <v>71</v>
      </c>
      <c r="C84" s="73"/>
      <c r="D84" s="73"/>
      <c r="E84" s="73"/>
      <c r="F84" s="73"/>
      <c r="G84" s="73"/>
      <c r="H84" s="73"/>
      <c r="I84" s="73"/>
      <c r="J84" s="74"/>
      <c r="K84" s="10">
        <f>K77*138.6</f>
        <v>0</v>
      </c>
      <c r="L84" s="10">
        <f>L77*138.6</f>
        <v>0</v>
      </c>
      <c r="M84" s="10">
        <f>M77*138.6</f>
        <v>0</v>
      </c>
      <c r="N84" s="10">
        <f>N77*69.3</f>
        <v>0</v>
      </c>
      <c r="O84" s="10">
        <f>O77*69.3</f>
        <v>0</v>
      </c>
      <c r="P84" s="10">
        <f>P77*69.3</f>
        <v>0</v>
      </c>
      <c r="Q84" s="10">
        <f>Q77*69.3</f>
        <v>0</v>
      </c>
      <c r="R84" s="27"/>
      <c r="S84" s="10">
        <f>S77*69.3</f>
        <v>0</v>
      </c>
      <c r="T84" s="10">
        <f>T77*69.3</f>
        <v>0</v>
      </c>
      <c r="U84" s="10">
        <f>K84+L84+M84+N84+O84+P84+Q84+S84+T84</f>
        <v>0</v>
      </c>
    </row>
    <row r="85" spans="1:22" ht="78" customHeight="1" x14ac:dyDescent="0.2">
      <c r="A85" s="6">
        <v>10</v>
      </c>
      <c r="B85" s="72" t="s">
        <v>72</v>
      </c>
      <c r="C85" s="73"/>
      <c r="D85" s="73"/>
      <c r="E85" s="73"/>
      <c r="F85" s="73"/>
      <c r="G85" s="73"/>
      <c r="H85" s="73"/>
      <c r="I85" s="73"/>
      <c r="J85" s="74"/>
      <c r="K85" s="27"/>
      <c r="L85" s="27"/>
      <c r="M85" s="27"/>
      <c r="N85" s="27"/>
      <c r="O85" s="10">
        <f>O78*64.35</f>
        <v>0</v>
      </c>
      <c r="P85" s="27"/>
      <c r="Q85" s="27"/>
      <c r="R85" s="27"/>
      <c r="S85" s="10">
        <f>S78*64.35</f>
        <v>0</v>
      </c>
      <c r="T85" s="27"/>
      <c r="U85" s="10">
        <f>O85+S85</f>
        <v>0</v>
      </c>
    </row>
    <row r="86" spans="1:22" ht="109.5" customHeight="1" x14ac:dyDescent="0.2">
      <c r="A86" s="6">
        <v>11</v>
      </c>
      <c r="B86" s="72" t="s">
        <v>73</v>
      </c>
      <c r="C86" s="73"/>
      <c r="D86" s="73"/>
      <c r="E86" s="73"/>
      <c r="F86" s="73"/>
      <c r="G86" s="73"/>
      <c r="H86" s="73"/>
      <c r="I86" s="73"/>
      <c r="J86" s="74"/>
      <c r="K86" s="10">
        <f>K79*193.05</f>
        <v>0</v>
      </c>
      <c r="L86" s="10">
        <f>L79*64.35</f>
        <v>0</v>
      </c>
      <c r="M86" s="10">
        <f>M79*64.35</f>
        <v>0</v>
      </c>
      <c r="N86" s="10">
        <f>N80*360.36</f>
        <v>0</v>
      </c>
      <c r="O86" s="10">
        <f>O80*360.36</f>
        <v>0</v>
      </c>
      <c r="P86" s="10">
        <f>P80*360.36</f>
        <v>0</v>
      </c>
      <c r="Q86" s="10">
        <f>Q80*643.5</f>
        <v>0</v>
      </c>
      <c r="R86" s="27"/>
      <c r="S86" s="10">
        <f>S80*643.5</f>
        <v>0</v>
      </c>
      <c r="T86" s="10">
        <f>T80*643.5</f>
        <v>0</v>
      </c>
      <c r="U86" s="10">
        <f>K86+L86+M86+N86+O86+P86+Q86+S86+T86</f>
        <v>0</v>
      </c>
    </row>
    <row r="87" spans="1:22" ht="78" customHeight="1" x14ac:dyDescent="0.2">
      <c r="A87" s="6">
        <v>12</v>
      </c>
      <c r="B87" s="72" t="s">
        <v>74</v>
      </c>
      <c r="C87" s="73"/>
      <c r="D87" s="73"/>
      <c r="E87" s="73"/>
      <c r="F87" s="73"/>
      <c r="G87" s="73"/>
      <c r="H87" s="73"/>
      <c r="I87" s="73"/>
      <c r="J87" s="74"/>
      <c r="K87" s="10">
        <f>K80*138.6</f>
        <v>0</v>
      </c>
      <c r="L87" s="10">
        <f>L80*138.6</f>
        <v>0</v>
      </c>
      <c r="M87" s="10">
        <f>M80*138.6</f>
        <v>0</v>
      </c>
      <c r="N87" s="10">
        <f>N80*69.3</f>
        <v>0</v>
      </c>
      <c r="O87" s="10">
        <f>O80*69.3</f>
        <v>0</v>
      </c>
      <c r="P87" s="10">
        <f>P80*69.3</f>
        <v>0</v>
      </c>
      <c r="Q87" s="10">
        <f>Q80*69.3</f>
        <v>0</v>
      </c>
      <c r="R87" s="27"/>
      <c r="S87" s="10">
        <f>S80*69.3</f>
        <v>0</v>
      </c>
      <c r="T87" s="10">
        <f>T80*69.3</f>
        <v>0</v>
      </c>
      <c r="U87" s="10">
        <f>K87+L87+M87+N87+O87+P87+Q87+S87+T87</f>
        <v>0</v>
      </c>
    </row>
    <row r="88" spans="1:22" ht="40.5" customHeight="1" x14ac:dyDescent="0.2">
      <c r="A88" s="6">
        <v>13</v>
      </c>
      <c r="B88" s="72" t="s">
        <v>75</v>
      </c>
      <c r="C88" s="73"/>
      <c r="D88" s="73"/>
      <c r="E88" s="73"/>
      <c r="F88" s="73"/>
      <c r="G88" s="73"/>
      <c r="H88" s="73"/>
      <c r="I88" s="73"/>
      <c r="J88" s="74"/>
      <c r="K88" s="10">
        <f>K81+K84+K86+K87</f>
        <v>0</v>
      </c>
      <c r="L88" s="10">
        <f>L82+L84+L86+L87</f>
        <v>0</v>
      </c>
      <c r="M88" s="10">
        <f>M82+M84+M86+M87</f>
        <v>0</v>
      </c>
      <c r="N88" s="10">
        <f>N83+N84+N86+N87</f>
        <v>0</v>
      </c>
      <c r="O88" s="10">
        <f>O83+O84+O85+O86+O87</f>
        <v>0</v>
      </c>
      <c r="P88" s="10">
        <f>P83+P84+P86+P87</f>
        <v>0</v>
      </c>
      <c r="Q88" s="10">
        <f>Q83+Q84+Q86+Q87</f>
        <v>0</v>
      </c>
      <c r="R88" s="27"/>
      <c r="S88" s="10">
        <f>S83+S84+S85+S86+S87</f>
        <v>0</v>
      </c>
      <c r="T88" s="10">
        <f>T83+T84+T86+T87</f>
        <v>0</v>
      </c>
      <c r="U88" s="10">
        <f>SUM(U81:U87)</f>
        <v>0</v>
      </c>
    </row>
    <row r="89" spans="1:22" ht="36" customHeight="1" x14ac:dyDescent="0.2">
      <c r="A89" s="6">
        <v>14</v>
      </c>
      <c r="B89" s="72" t="s">
        <v>47</v>
      </c>
      <c r="C89" s="73"/>
      <c r="D89" s="73"/>
      <c r="E89" s="73"/>
      <c r="F89" s="73"/>
      <c r="G89" s="73"/>
      <c r="H89" s="73"/>
      <c r="I89" s="73"/>
      <c r="J89" s="74"/>
      <c r="K89" s="10">
        <f>ROUNDDOWN(K88*0.01,2)</f>
        <v>0</v>
      </c>
      <c r="L89" s="10">
        <f t="shared" ref="L89:U89" si="8">ROUNDDOWN(L88*0.01,2)</f>
        <v>0</v>
      </c>
      <c r="M89" s="10">
        <f t="shared" si="8"/>
        <v>0</v>
      </c>
      <c r="N89" s="10">
        <f t="shared" si="8"/>
        <v>0</v>
      </c>
      <c r="O89" s="10">
        <f t="shared" si="8"/>
        <v>0</v>
      </c>
      <c r="P89" s="10">
        <f t="shared" si="8"/>
        <v>0</v>
      </c>
      <c r="Q89" s="10">
        <f t="shared" si="8"/>
        <v>0</v>
      </c>
      <c r="R89" s="27"/>
      <c r="S89" s="10">
        <f t="shared" si="8"/>
        <v>0</v>
      </c>
      <c r="T89" s="10">
        <f t="shared" si="8"/>
        <v>0</v>
      </c>
      <c r="U89" s="10">
        <f t="shared" si="8"/>
        <v>0</v>
      </c>
      <c r="V89" s="13"/>
    </row>
    <row r="90" spans="1:22" ht="27.75" customHeight="1" x14ac:dyDescent="0.2">
      <c r="A90" s="6">
        <v>15</v>
      </c>
      <c r="B90" s="91" t="s">
        <v>48</v>
      </c>
      <c r="C90" s="91"/>
      <c r="D90" s="91"/>
      <c r="E90" s="91"/>
      <c r="F90" s="91"/>
      <c r="G90" s="91"/>
      <c r="H90" s="91"/>
      <c r="I90" s="91"/>
      <c r="J90" s="91"/>
      <c r="K90" s="10">
        <f>K88+K89</f>
        <v>0</v>
      </c>
      <c r="L90" s="10">
        <f t="shared" ref="L90:T90" si="9">L88+L89</f>
        <v>0</v>
      </c>
      <c r="M90" s="10">
        <f t="shared" si="9"/>
        <v>0</v>
      </c>
      <c r="N90" s="10">
        <f t="shared" si="9"/>
        <v>0</v>
      </c>
      <c r="O90" s="10">
        <f t="shared" si="9"/>
        <v>0</v>
      </c>
      <c r="P90" s="10">
        <f t="shared" si="9"/>
        <v>0</v>
      </c>
      <c r="Q90" s="10">
        <f t="shared" si="9"/>
        <v>0</v>
      </c>
      <c r="R90" s="27"/>
      <c r="S90" s="10">
        <f t="shared" si="9"/>
        <v>0</v>
      </c>
      <c r="T90" s="10">
        <f t="shared" si="9"/>
        <v>0</v>
      </c>
      <c r="U90" s="10">
        <f>U88+U89</f>
        <v>0</v>
      </c>
      <c r="V90" s="13"/>
    </row>
    <row r="91" spans="1:22" x14ac:dyDescent="0.2">
      <c r="A91" s="12"/>
      <c r="B91" s="59"/>
      <c r="C91" s="59"/>
      <c r="D91" s="59"/>
      <c r="E91" s="59"/>
      <c r="F91" s="59"/>
      <c r="G91" s="59"/>
      <c r="H91" s="59"/>
      <c r="I91" s="59"/>
      <c r="J91" s="59"/>
      <c r="K91" s="36"/>
      <c r="L91" s="36"/>
      <c r="M91" s="36"/>
      <c r="N91" s="36"/>
      <c r="O91" s="36"/>
      <c r="P91" s="36"/>
      <c r="Q91" s="36"/>
      <c r="R91" s="36"/>
      <c r="S91" s="36"/>
      <c r="T91" s="36"/>
      <c r="U91" s="36"/>
      <c r="V91" s="36"/>
    </row>
    <row r="93" spans="1:22" ht="33.75" customHeight="1" x14ac:dyDescent="0.2">
      <c r="A93" s="76" t="s">
        <v>76</v>
      </c>
      <c r="B93" s="76"/>
      <c r="C93" s="76"/>
      <c r="D93" s="76"/>
      <c r="E93" s="76"/>
      <c r="F93" s="76"/>
      <c r="G93" s="76"/>
      <c r="H93" s="76"/>
      <c r="I93" s="76"/>
      <c r="J93" s="76"/>
      <c r="K93" s="76"/>
      <c r="L93" s="76"/>
      <c r="M93" s="76"/>
      <c r="N93" s="76"/>
      <c r="O93" s="76"/>
      <c r="P93" s="76"/>
      <c r="Q93" s="76"/>
      <c r="R93" s="76"/>
      <c r="S93" s="76"/>
      <c r="T93" s="76"/>
      <c r="U93" s="76"/>
      <c r="V93" s="50"/>
    </row>
    <row r="94" spans="1:22" ht="18.75" thickBot="1" x14ac:dyDescent="0.25">
      <c r="A94" s="37"/>
      <c r="B94" s="60"/>
      <c r="C94" s="60"/>
      <c r="D94" s="60"/>
      <c r="E94" s="60"/>
      <c r="F94" s="60"/>
      <c r="G94" s="60"/>
      <c r="H94" s="60"/>
      <c r="I94" s="60"/>
      <c r="J94" s="60"/>
      <c r="K94" s="60"/>
      <c r="L94" s="60"/>
      <c r="M94" s="60"/>
      <c r="N94" s="60"/>
      <c r="O94" s="60"/>
      <c r="P94" s="60"/>
      <c r="Q94" s="60"/>
      <c r="R94" s="60"/>
      <c r="S94" s="60"/>
      <c r="T94" s="60"/>
      <c r="U94" s="60"/>
      <c r="V94" s="60"/>
    </row>
    <row r="95" spans="1:22" ht="16.5" thickBot="1" x14ac:dyDescent="0.3">
      <c r="A95" s="80" t="s">
        <v>77</v>
      </c>
      <c r="B95" s="80"/>
      <c r="C95" s="80"/>
      <c r="D95" s="80"/>
      <c r="E95" s="80"/>
      <c r="F95" s="80"/>
      <c r="G95" s="80"/>
      <c r="H95" s="80"/>
      <c r="I95" s="80"/>
      <c r="J95" s="80"/>
      <c r="K95" s="80"/>
      <c r="L95" s="80"/>
      <c r="M95" s="38">
        <f>U54+U67+U90</f>
        <v>0</v>
      </c>
      <c r="N95" s="39" t="s">
        <v>28</v>
      </c>
      <c r="Q95" s="60"/>
      <c r="R95" s="60"/>
      <c r="S95" s="60"/>
      <c r="T95" s="60"/>
      <c r="U95" s="60"/>
      <c r="V95" s="60"/>
    </row>
    <row r="96" spans="1:22" ht="18.75" thickBot="1" x14ac:dyDescent="0.25">
      <c r="A96" s="37"/>
      <c r="B96" s="60"/>
      <c r="C96" s="60"/>
      <c r="D96" s="60"/>
      <c r="E96" s="60"/>
      <c r="F96" s="60"/>
      <c r="G96" s="60"/>
      <c r="H96" s="60"/>
      <c r="I96" s="60"/>
      <c r="J96" s="60"/>
      <c r="K96" s="60"/>
      <c r="L96" s="60"/>
      <c r="M96" s="60"/>
      <c r="N96" s="60"/>
      <c r="O96" s="60"/>
      <c r="P96" s="60"/>
      <c r="Q96" s="60"/>
      <c r="R96" s="60"/>
      <c r="S96" s="60"/>
      <c r="T96" s="60"/>
      <c r="U96" s="60"/>
      <c r="V96" s="60"/>
    </row>
    <row r="97" spans="1:16" ht="16.5" thickBot="1" x14ac:dyDescent="0.25">
      <c r="A97" s="40"/>
      <c r="B97" s="75" t="s">
        <v>29</v>
      </c>
      <c r="C97" s="75"/>
      <c r="D97" s="75"/>
      <c r="E97" s="75"/>
      <c r="F97" s="41"/>
      <c r="M97" s="34"/>
    </row>
    <row r="98" spans="1:16" ht="16.5" thickBot="1" x14ac:dyDescent="0.25">
      <c r="A98" s="42"/>
      <c r="B98" s="75" t="s">
        <v>30</v>
      </c>
      <c r="C98" s="75"/>
      <c r="D98" s="75"/>
      <c r="E98" s="75"/>
      <c r="F98" s="43"/>
    </row>
    <row r="102" spans="1:16" ht="18" customHeight="1" x14ac:dyDescent="0.25">
      <c r="A102" s="51"/>
      <c r="B102" s="117" t="s">
        <v>78</v>
      </c>
      <c r="C102" s="117"/>
      <c r="D102" s="117"/>
      <c r="E102" s="52"/>
      <c r="F102" s="52"/>
      <c r="G102" s="7"/>
      <c r="H102" s="7"/>
      <c r="I102" s="7"/>
      <c r="J102" s="7"/>
      <c r="K102" s="117" t="s">
        <v>85</v>
      </c>
      <c r="L102" s="117"/>
      <c r="M102" s="117"/>
      <c r="N102" s="117"/>
      <c r="O102" s="117"/>
      <c r="P102" s="117"/>
    </row>
    <row r="103" spans="1:16" ht="15" customHeight="1" x14ac:dyDescent="0.25">
      <c r="A103" s="51"/>
      <c r="B103" s="117" t="s">
        <v>79</v>
      </c>
      <c r="C103" s="117"/>
      <c r="D103" s="117"/>
      <c r="E103" s="7"/>
      <c r="F103" s="7"/>
      <c r="G103" s="7"/>
      <c r="H103" s="7"/>
      <c r="I103" s="7"/>
      <c r="J103" s="7"/>
      <c r="K103" s="121" t="s">
        <v>86</v>
      </c>
      <c r="L103" s="121"/>
      <c r="M103" s="121"/>
      <c r="N103" s="121"/>
      <c r="O103" s="121"/>
      <c r="P103" s="121"/>
    </row>
    <row r="104" spans="1:16" ht="15" x14ac:dyDescent="0.25">
      <c r="K104" s="121" t="s">
        <v>87</v>
      </c>
      <c r="L104" s="121"/>
      <c r="M104" s="121"/>
      <c r="N104" s="121"/>
      <c r="O104" s="121"/>
      <c r="P104" s="121"/>
    </row>
    <row r="106" spans="1:16" ht="21" customHeight="1" x14ac:dyDescent="0.2">
      <c r="A106" s="53" t="s">
        <v>80</v>
      </c>
      <c r="B106" s="84" t="s">
        <v>88</v>
      </c>
      <c r="C106" s="84"/>
      <c r="D106" s="84"/>
      <c r="E106" s="84"/>
      <c r="F106" s="84"/>
      <c r="G106" s="84"/>
      <c r="H106" s="84"/>
      <c r="I106" s="84"/>
    </row>
    <row r="107" spans="1:16" ht="16.5" customHeight="1" x14ac:dyDescent="0.2">
      <c r="A107" s="51"/>
      <c r="B107" s="84" t="s">
        <v>81</v>
      </c>
      <c r="C107" s="84"/>
      <c r="D107" s="84"/>
      <c r="E107" s="84"/>
      <c r="F107" s="84"/>
      <c r="G107" s="84"/>
      <c r="H107" s="84"/>
      <c r="I107" s="84"/>
      <c r="J107" s="54"/>
    </row>
    <row r="108" spans="1:16" ht="17.25" customHeight="1" x14ac:dyDescent="0.2">
      <c r="A108" s="51"/>
      <c r="B108" s="84" t="s">
        <v>89</v>
      </c>
      <c r="C108" s="84"/>
      <c r="D108" s="84"/>
      <c r="E108" s="84"/>
      <c r="F108" s="84"/>
      <c r="G108" s="84"/>
      <c r="H108" s="84"/>
      <c r="I108" s="84"/>
      <c r="J108" s="84"/>
      <c r="K108" s="84"/>
      <c r="L108" s="84"/>
      <c r="M108" s="84"/>
      <c r="N108" s="84"/>
    </row>
    <row r="109" spans="1:16" ht="18.75" customHeight="1" x14ac:dyDescent="0.2">
      <c r="A109" s="51"/>
      <c r="B109" s="84" t="s">
        <v>90</v>
      </c>
      <c r="C109" s="84"/>
      <c r="D109" s="84"/>
      <c r="E109" s="84"/>
      <c r="F109" s="84"/>
      <c r="G109" s="84"/>
      <c r="H109" s="84"/>
      <c r="I109" s="84"/>
      <c r="J109" s="84"/>
      <c r="K109" s="84"/>
      <c r="L109" s="84"/>
      <c r="M109" s="84"/>
      <c r="N109" s="84"/>
    </row>
    <row r="110" spans="1:16" ht="23.25" customHeight="1" x14ac:dyDescent="0.2">
      <c r="A110" s="51"/>
      <c r="B110" s="84" t="s">
        <v>82</v>
      </c>
      <c r="C110" s="84"/>
      <c r="D110" s="84"/>
      <c r="E110" s="84"/>
      <c r="F110" s="84"/>
      <c r="G110" s="84"/>
      <c r="H110" s="84"/>
      <c r="I110" s="84"/>
      <c r="J110" s="84"/>
      <c r="K110" s="84"/>
      <c r="L110" s="84"/>
      <c r="M110" s="84"/>
      <c r="N110" s="84"/>
    </row>
  </sheetData>
  <mergeCells count="128">
    <mergeCell ref="A9:V9"/>
    <mergeCell ref="C12:S12"/>
    <mergeCell ref="C13:S13"/>
    <mergeCell ref="C14:S14"/>
    <mergeCell ref="C15:S15"/>
    <mergeCell ref="C16:S16"/>
    <mergeCell ref="U1:V1"/>
    <mergeCell ref="A3:G3"/>
    <mergeCell ref="A4:E4"/>
    <mergeCell ref="A6:E6"/>
    <mergeCell ref="A7:B7"/>
    <mergeCell ref="A8:E8"/>
    <mergeCell ref="C23:F23"/>
    <mergeCell ref="J23:S23"/>
    <mergeCell ref="B25:G25"/>
    <mergeCell ref="A27:V27"/>
    <mergeCell ref="A28:V28"/>
    <mergeCell ref="B29:J29"/>
    <mergeCell ref="C17:V17"/>
    <mergeCell ref="C18:S18"/>
    <mergeCell ref="C19:S19"/>
    <mergeCell ref="C20:S20"/>
    <mergeCell ref="C22:H22"/>
    <mergeCell ref="J22:S22"/>
    <mergeCell ref="B34:J34"/>
    <mergeCell ref="S34:T34"/>
    <mergeCell ref="B35:J35"/>
    <mergeCell ref="S35:T35"/>
    <mergeCell ref="B36:J36"/>
    <mergeCell ref="S36:T36"/>
    <mergeCell ref="A30:V30"/>
    <mergeCell ref="A32:A33"/>
    <mergeCell ref="B32:J33"/>
    <mergeCell ref="K32:R32"/>
    <mergeCell ref="S32:T32"/>
    <mergeCell ref="U32:U33"/>
    <mergeCell ref="S33:T33"/>
    <mergeCell ref="B40:J40"/>
    <mergeCell ref="S40:T40"/>
    <mergeCell ref="B41:J41"/>
    <mergeCell ref="S41:T41"/>
    <mergeCell ref="B42:J42"/>
    <mergeCell ref="S42:T42"/>
    <mergeCell ref="B37:J37"/>
    <mergeCell ref="S37:T37"/>
    <mergeCell ref="B38:J38"/>
    <mergeCell ref="S38:T38"/>
    <mergeCell ref="B39:J39"/>
    <mergeCell ref="S39:T39"/>
    <mergeCell ref="B46:J46"/>
    <mergeCell ref="S46:T46"/>
    <mergeCell ref="B47:J47"/>
    <mergeCell ref="S47:T47"/>
    <mergeCell ref="B48:J48"/>
    <mergeCell ref="S48:T48"/>
    <mergeCell ref="B43:J43"/>
    <mergeCell ref="S43:T43"/>
    <mergeCell ref="B44:J44"/>
    <mergeCell ref="S44:T44"/>
    <mergeCell ref="B45:J45"/>
    <mergeCell ref="S45:T45"/>
    <mergeCell ref="B52:J52"/>
    <mergeCell ref="S52:T52"/>
    <mergeCell ref="B53:J53"/>
    <mergeCell ref="S53:T53"/>
    <mergeCell ref="B54:J54"/>
    <mergeCell ref="S54:T54"/>
    <mergeCell ref="B49:J49"/>
    <mergeCell ref="S49:T49"/>
    <mergeCell ref="B50:J50"/>
    <mergeCell ref="S50:T50"/>
    <mergeCell ref="B51:J51"/>
    <mergeCell ref="S51:T5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S73:T73"/>
    <mergeCell ref="U73:U74"/>
    <mergeCell ref="B75:J75"/>
    <mergeCell ref="B66:J66"/>
    <mergeCell ref="S66:T66"/>
    <mergeCell ref="B67:J67"/>
    <mergeCell ref="S67:T67"/>
    <mergeCell ref="A69:R69"/>
    <mergeCell ref="A71:V71"/>
    <mergeCell ref="B76:J76"/>
    <mergeCell ref="B77:J77"/>
    <mergeCell ref="B78:J78"/>
    <mergeCell ref="B79:J79"/>
    <mergeCell ref="B80:J80"/>
    <mergeCell ref="B81:J81"/>
    <mergeCell ref="A73:A74"/>
    <mergeCell ref="B73:J74"/>
    <mergeCell ref="K73:R73"/>
    <mergeCell ref="B88:J88"/>
    <mergeCell ref="B89:J89"/>
    <mergeCell ref="B90:J90"/>
    <mergeCell ref="A93:U93"/>
    <mergeCell ref="A95:L95"/>
    <mergeCell ref="B97:E97"/>
    <mergeCell ref="B82:J82"/>
    <mergeCell ref="B83:J83"/>
    <mergeCell ref="B84:J84"/>
    <mergeCell ref="B85:J85"/>
    <mergeCell ref="B86:J86"/>
    <mergeCell ref="B87:J87"/>
    <mergeCell ref="B106:I106"/>
    <mergeCell ref="B107:I107"/>
    <mergeCell ref="B108:N108"/>
    <mergeCell ref="B109:N109"/>
    <mergeCell ref="B110:N110"/>
    <mergeCell ref="B98:E98"/>
    <mergeCell ref="B102:D102"/>
    <mergeCell ref="K102:P102"/>
    <mergeCell ref="B103:D103"/>
    <mergeCell ref="K103:P103"/>
    <mergeCell ref="K104:P104"/>
  </mergeCells>
  <dataValidations count="7">
    <dataValidation allowBlank="1" showInputMessage="1" showErrorMessage="1" prompt="Proszę wpisać prognozowaną liczbę uczniów bez spacji i kropek" sqref="P36:Q36 M36:N36 K36"/>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kwotę bez spacji i kropek" sqref="K42 N44 N47 L40 R41 M43 N50 P47:Q47 K48 M51:N51 K51 O41 P50:Q51 P44:Q44 M46 M49 O84:O87 K45 P84:Q84 S83:T84 S85 K81 P86:Q87 L82:M82 K65:R65 K84:N84 N83:Q83 K86:N87 S86:T87"/>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 allowBlank="1" showInputMessage="1" showErrorMessage="1" prompt="Proszę wpisać Kod TERYT, obowiązujący od 1 stycznia 2018 r. (w przypadku gmin kod 7 - cyfrowy)." sqref="A6:E6"/>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V110"/>
  <sheetViews>
    <sheetView zoomScale="90" zoomScaleNormal="90" workbookViewId="0">
      <selection activeCell="C15" sqref="C15:S15"/>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02" t="s">
        <v>83</v>
      </c>
      <c r="V1" s="103"/>
    </row>
    <row r="3" spans="1:22" x14ac:dyDescent="0.2">
      <c r="A3" s="104" t="s">
        <v>0</v>
      </c>
      <c r="B3" s="104"/>
      <c r="C3" s="104"/>
      <c r="D3" s="104"/>
      <c r="E3" s="104"/>
      <c r="F3" s="104"/>
      <c r="G3" s="104"/>
      <c r="O3" s="58"/>
      <c r="P3" s="58"/>
    </row>
    <row r="4" spans="1:22" ht="55.15" customHeight="1" x14ac:dyDescent="0.2">
      <c r="A4" s="105"/>
      <c r="B4" s="105"/>
      <c r="C4" s="105"/>
      <c r="D4" s="105"/>
      <c r="E4" s="105"/>
    </row>
    <row r="5" spans="1:22" x14ac:dyDescent="0.2">
      <c r="A5" s="15" t="s">
        <v>1</v>
      </c>
      <c r="B5" s="15"/>
      <c r="F5" s="24"/>
      <c r="G5" s="24"/>
    </row>
    <row r="6" spans="1:22" ht="41.45" customHeight="1" x14ac:dyDescent="0.2">
      <c r="A6" s="106"/>
      <c r="B6" s="106"/>
      <c r="C6" s="106"/>
      <c r="D6" s="106"/>
      <c r="E6" s="106"/>
      <c r="F6" s="24"/>
      <c r="G6" s="24"/>
    </row>
    <row r="7" spans="1:22" x14ac:dyDescent="0.2">
      <c r="A7" s="107"/>
      <c r="B7" s="107"/>
      <c r="C7" s="24"/>
      <c r="D7" s="24"/>
      <c r="E7" s="24"/>
      <c r="F7" s="24"/>
      <c r="G7" s="24"/>
    </row>
    <row r="8" spans="1:22" x14ac:dyDescent="0.2">
      <c r="A8" s="107"/>
      <c r="B8" s="107"/>
      <c r="C8" s="107"/>
      <c r="D8" s="107"/>
      <c r="E8" s="107"/>
      <c r="F8" s="24"/>
      <c r="G8" s="24"/>
    </row>
    <row r="9" spans="1:22" ht="73.5" customHeight="1" x14ac:dyDescent="0.2">
      <c r="A9" s="108" t="s">
        <v>50</v>
      </c>
      <c r="B9" s="108"/>
      <c r="C9" s="108"/>
      <c r="D9" s="108"/>
      <c r="E9" s="108"/>
      <c r="F9" s="108"/>
      <c r="G9" s="108"/>
      <c r="H9" s="108"/>
      <c r="I9" s="108"/>
      <c r="J9" s="108"/>
      <c r="K9" s="108"/>
      <c r="L9" s="108"/>
      <c r="M9" s="108"/>
      <c r="N9" s="108"/>
      <c r="O9" s="108"/>
      <c r="P9" s="108"/>
      <c r="Q9" s="108"/>
      <c r="R9" s="108"/>
      <c r="S9" s="108"/>
      <c r="T9" s="108"/>
      <c r="U9" s="108"/>
      <c r="V9" s="108"/>
    </row>
    <row r="10" spans="1:22" ht="14.45" customHeight="1" x14ac:dyDescent="0.2">
      <c r="A10" s="49" t="s">
        <v>51</v>
      </c>
      <c r="B10" s="17"/>
      <c r="C10" s="17"/>
      <c r="D10" s="17"/>
      <c r="E10" s="17"/>
      <c r="F10" s="17"/>
      <c r="G10" s="17"/>
      <c r="H10" s="17"/>
      <c r="I10" s="17"/>
      <c r="J10" s="17"/>
      <c r="K10" s="17"/>
      <c r="L10" s="17"/>
      <c r="M10" s="17"/>
      <c r="N10" s="17"/>
      <c r="O10" s="17"/>
      <c r="P10" s="17"/>
      <c r="Q10" s="17"/>
      <c r="R10" s="7"/>
      <c r="S10" s="7"/>
      <c r="T10" s="7"/>
      <c r="U10" s="7"/>
      <c r="V10" s="7"/>
    </row>
    <row r="11" spans="1:22" ht="14.45" customHeight="1" x14ac:dyDescent="0.2">
      <c r="A11" s="7"/>
      <c r="B11" s="17"/>
      <c r="C11" s="17"/>
      <c r="D11" s="17"/>
      <c r="E11" s="17"/>
      <c r="F11" s="17"/>
      <c r="G11" s="17"/>
      <c r="H11" s="17"/>
      <c r="I11" s="17"/>
      <c r="J11" s="17"/>
      <c r="K11" s="17"/>
      <c r="L11" s="17"/>
      <c r="M11" s="17"/>
      <c r="N11" s="17"/>
      <c r="O11" s="17"/>
      <c r="P11" s="17"/>
      <c r="Q11" s="17"/>
      <c r="R11" s="7"/>
      <c r="S11" s="7"/>
      <c r="T11" s="7"/>
      <c r="U11" s="7"/>
      <c r="V11" s="7"/>
    </row>
    <row r="12" spans="1:22" ht="14.45" customHeight="1" x14ac:dyDescent="0.2">
      <c r="A12" s="7"/>
      <c r="B12" s="9"/>
      <c r="C12" s="113" t="s">
        <v>12</v>
      </c>
      <c r="D12" s="111"/>
      <c r="E12" s="111"/>
      <c r="F12" s="111"/>
      <c r="G12" s="111"/>
      <c r="H12" s="111"/>
      <c r="I12" s="111"/>
      <c r="J12" s="111"/>
      <c r="K12" s="111"/>
      <c r="L12" s="111"/>
      <c r="M12" s="111"/>
      <c r="N12" s="111"/>
      <c r="O12" s="111"/>
      <c r="P12" s="111"/>
      <c r="Q12" s="111"/>
      <c r="R12" s="111"/>
      <c r="S12" s="111"/>
      <c r="T12" s="7"/>
      <c r="U12" s="7"/>
      <c r="V12" s="7"/>
    </row>
    <row r="13" spans="1:22" ht="14.45" customHeight="1" x14ac:dyDescent="0.2">
      <c r="A13" s="7"/>
      <c r="B13" s="9"/>
      <c r="C13" s="113" t="s">
        <v>13</v>
      </c>
      <c r="D13" s="111"/>
      <c r="E13" s="111"/>
      <c r="F13" s="111"/>
      <c r="G13" s="111"/>
      <c r="H13" s="111"/>
      <c r="I13" s="111"/>
      <c r="J13" s="111"/>
      <c r="K13" s="111"/>
      <c r="L13" s="111"/>
      <c r="M13" s="111"/>
      <c r="N13" s="111"/>
      <c r="O13" s="111"/>
      <c r="P13" s="111"/>
      <c r="Q13" s="111"/>
      <c r="R13" s="111"/>
      <c r="S13" s="111"/>
      <c r="T13" s="7"/>
      <c r="U13" s="7"/>
      <c r="V13" s="7"/>
    </row>
    <row r="14" spans="1:22" ht="14.45" customHeight="1" x14ac:dyDescent="0.2">
      <c r="A14" s="7"/>
      <c r="B14" s="9"/>
      <c r="C14" s="113" t="s">
        <v>14</v>
      </c>
      <c r="D14" s="111"/>
      <c r="E14" s="111"/>
      <c r="F14" s="111"/>
      <c r="G14" s="111"/>
      <c r="H14" s="111"/>
      <c r="I14" s="111"/>
      <c r="J14" s="111"/>
      <c r="K14" s="111"/>
      <c r="L14" s="111"/>
      <c r="M14" s="111"/>
      <c r="N14" s="111"/>
      <c r="O14" s="111"/>
      <c r="P14" s="111"/>
      <c r="Q14" s="111"/>
      <c r="R14" s="111"/>
      <c r="S14" s="111"/>
      <c r="T14" s="7"/>
      <c r="U14" s="7"/>
      <c r="V14" s="7"/>
    </row>
    <row r="15" spans="1:22" ht="14.45" customHeight="1" x14ac:dyDescent="0.2">
      <c r="A15" s="7"/>
      <c r="B15" s="9" t="s">
        <v>84</v>
      </c>
      <c r="C15" s="113" t="s">
        <v>15</v>
      </c>
      <c r="D15" s="111"/>
      <c r="E15" s="111"/>
      <c r="F15" s="111"/>
      <c r="G15" s="111"/>
      <c r="H15" s="111"/>
      <c r="I15" s="111"/>
      <c r="J15" s="111"/>
      <c r="K15" s="111"/>
      <c r="L15" s="111"/>
      <c r="M15" s="111"/>
      <c r="N15" s="111"/>
      <c r="O15" s="111"/>
      <c r="P15" s="111"/>
      <c r="Q15" s="111"/>
      <c r="R15" s="111"/>
      <c r="S15" s="111"/>
      <c r="T15" s="7"/>
      <c r="U15" s="7"/>
      <c r="V15" s="7"/>
    </row>
    <row r="16" spans="1:22" ht="14.45" customHeight="1" x14ac:dyDescent="0.2">
      <c r="A16" s="7"/>
      <c r="B16" s="9"/>
      <c r="C16" s="113" t="s">
        <v>16</v>
      </c>
      <c r="D16" s="111"/>
      <c r="E16" s="111"/>
      <c r="F16" s="111"/>
      <c r="G16" s="111"/>
      <c r="H16" s="111"/>
      <c r="I16" s="111"/>
      <c r="J16" s="111"/>
      <c r="K16" s="111"/>
      <c r="L16" s="111"/>
      <c r="M16" s="111"/>
      <c r="N16" s="111"/>
      <c r="O16" s="111"/>
      <c r="P16" s="111"/>
      <c r="Q16" s="111"/>
      <c r="R16" s="111"/>
      <c r="S16" s="111"/>
      <c r="T16" s="7"/>
      <c r="U16" s="7"/>
      <c r="V16" s="7"/>
    </row>
    <row r="17" spans="1:22" ht="14.45" customHeight="1" x14ac:dyDescent="0.2">
      <c r="A17" s="7"/>
      <c r="B17" s="9"/>
      <c r="C17" s="113" t="s">
        <v>21</v>
      </c>
      <c r="D17" s="116"/>
      <c r="E17" s="116"/>
      <c r="F17" s="116"/>
      <c r="G17" s="116"/>
      <c r="H17" s="116"/>
      <c r="I17" s="116"/>
      <c r="J17" s="116"/>
      <c r="K17" s="116"/>
      <c r="L17" s="116"/>
      <c r="M17" s="116"/>
      <c r="N17" s="116"/>
      <c r="O17" s="116"/>
      <c r="P17" s="116"/>
      <c r="Q17" s="116"/>
      <c r="R17" s="116"/>
      <c r="S17" s="116"/>
      <c r="T17" s="116"/>
      <c r="U17" s="116"/>
      <c r="V17" s="116"/>
    </row>
    <row r="18" spans="1:22" s="2" customFormat="1" ht="14.45" customHeight="1" x14ac:dyDescent="0.2">
      <c r="A18" s="7"/>
      <c r="B18" s="9"/>
      <c r="C18" s="113" t="s">
        <v>22</v>
      </c>
      <c r="D18" s="111"/>
      <c r="E18" s="111"/>
      <c r="F18" s="111"/>
      <c r="G18" s="111"/>
      <c r="H18" s="111"/>
      <c r="I18" s="111"/>
      <c r="J18" s="111"/>
      <c r="K18" s="111"/>
      <c r="L18" s="111"/>
      <c r="M18" s="111"/>
      <c r="N18" s="111"/>
      <c r="O18" s="111"/>
      <c r="P18" s="111"/>
      <c r="Q18" s="111"/>
      <c r="R18" s="111"/>
      <c r="S18" s="111"/>
      <c r="T18" s="7"/>
      <c r="U18" s="7"/>
      <c r="V18" s="7"/>
    </row>
    <row r="19" spans="1:22" ht="14.45" customHeight="1" x14ac:dyDescent="0.2">
      <c r="A19" s="7"/>
      <c r="B19" s="9"/>
      <c r="C19" s="113" t="s">
        <v>23</v>
      </c>
      <c r="D19" s="111"/>
      <c r="E19" s="111"/>
      <c r="F19" s="111"/>
      <c r="G19" s="111"/>
      <c r="H19" s="111"/>
      <c r="I19" s="111"/>
      <c r="J19" s="111"/>
      <c r="K19" s="111"/>
      <c r="L19" s="111"/>
      <c r="M19" s="111"/>
      <c r="N19" s="111"/>
      <c r="O19" s="111"/>
      <c r="P19" s="111"/>
      <c r="Q19" s="111"/>
      <c r="R19" s="111"/>
      <c r="S19" s="111"/>
      <c r="T19" s="7"/>
      <c r="U19" s="7"/>
      <c r="V19" s="7"/>
    </row>
    <row r="20" spans="1:22" ht="14.45" customHeight="1" x14ac:dyDescent="0.2">
      <c r="A20" s="7"/>
      <c r="B20" s="9"/>
      <c r="C20" s="113" t="s">
        <v>24</v>
      </c>
      <c r="D20" s="111"/>
      <c r="E20" s="111"/>
      <c r="F20" s="111"/>
      <c r="G20" s="111"/>
      <c r="H20" s="111"/>
      <c r="I20" s="111"/>
      <c r="J20" s="111"/>
      <c r="K20" s="111"/>
      <c r="L20" s="111"/>
      <c r="M20" s="111"/>
      <c r="N20" s="111"/>
      <c r="O20" s="111"/>
      <c r="P20" s="111"/>
      <c r="Q20" s="111"/>
      <c r="R20" s="111"/>
      <c r="S20" s="111"/>
      <c r="T20" s="7"/>
      <c r="U20" s="7"/>
      <c r="V20" s="7"/>
    </row>
    <row r="21" spans="1:22" ht="14.45" customHeight="1" x14ac:dyDescent="0.2">
      <c r="A21" s="7"/>
      <c r="B21" s="7"/>
      <c r="C21" s="7"/>
      <c r="D21" s="7"/>
      <c r="E21" s="7"/>
      <c r="F21" s="7"/>
      <c r="G21" s="7"/>
      <c r="H21" s="7"/>
      <c r="I21" s="7"/>
      <c r="J21" s="7"/>
      <c r="K21" s="7"/>
      <c r="L21" s="7"/>
      <c r="M21" s="7"/>
      <c r="N21" s="7"/>
      <c r="O21" s="7"/>
      <c r="P21" s="7"/>
      <c r="Q21" s="7"/>
      <c r="R21" s="7"/>
      <c r="S21" s="7"/>
      <c r="T21" s="7"/>
      <c r="U21" s="7"/>
      <c r="V21" s="7"/>
    </row>
    <row r="22" spans="1:22" ht="14.45" customHeight="1" x14ac:dyDescent="0.2">
      <c r="A22" s="7"/>
      <c r="B22" s="4"/>
      <c r="C22" s="114" t="s">
        <v>2</v>
      </c>
      <c r="D22" s="112"/>
      <c r="E22" s="112"/>
      <c r="F22" s="112"/>
      <c r="G22" s="112"/>
      <c r="H22" s="115"/>
      <c r="I22" s="24"/>
      <c r="J22" s="115"/>
      <c r="K22" s="115"/>
      <c r="L22" s="115"/>
      <c r="M22" s="115"/>
      <c r="N22" s="115"/>
      <c r="O22" s="115"/>
      <c r="P22" s="115"/>
      <c r="Q22" s="115"/>
      <c r="R22" s="115"/>
      <c r="S22" s="115"/>
      <c r="T22" s="7"/>
      <c r="U22" s="7"/>
      <c r="V22" s="7"/>
    </row>
    <row r="23" spans="1:22" ht="14.45" customHeight="1" x14ac:dyDescent="0.2">
      <c r="A23" s="7"/>
      <c r="B23" s="5"/>
      <c r="C23" s="110" t="s">
        <v>25</v>
      </c>
      <c r="D23" s="110"/>
      <c r="E23" s="110"/>
      <c r="F23" s="110"/>
      <c r="G23" s="3"/>
      <c r="H23" s="23"/>
      <c r="I23" s="24"/>
      <c r="J23" s="111"/>
      <c r="K23" s="111"/>
      <c r="L23" s="111"/>
      <c r="M23" s="111"/>
      <c r="N23" s="111"/>
      <c r="O23" s="111"/>
      <c r="P23" s="111"/>
      <c r="Q23" s="111"/>
      <c r="R23" s="111"/>
      <c r="S23" s="111"/>
      <c r="T23" s="7"/>
      <c r="U23" s="7"/>
      <c r="V23" s="7"/>
    </row>
    <row r="24" spans="1:22" ht="14.45" customHeight="1" x14ac:dyDescent="0.2">
      <c r="A24" s="7"/>
      <c r="B24" s="2"/>
      <c r="T24" s="7"/>
      <c r="U24" s="7"/>
      <c r="V24" s="7"/>
    </row>
    <row r="25" spans="1:22" ht="14.45" customHeight="1" x14ac:dyDescent="0.2">
      <c r="A25" s="11"/>
      <c r="B25" s="112" t="s">
        <v>3</v>
      </c>
      <c r="C25" s="112"/>
      <c r="D25" s="112"/>
      <c r="E25" s="112"/>
      <c r="F25" s="112"/>
      <c r="G25" s="112"/>
      <c r="H25" s="21"/>
      <c r="I25" s="21"/>
      <c r="J25" s="21"/>
      <c r="T25" s="11"/>
      <c r="U25" s="11"/>
      <c r="V25" s="11"/>
    </row>
    <row r="26" spans="1:22" ht="14.45" customHeight="1" x14ac:dyDescent="0.2">
      <c r="A26" s="11"/>
      <c r="B26" s="2"/>
      <c r="E26" s="21"/>
      <c r="F26" s="21"/>
      <c r="G26" s="21"/>
      <c r="H26" s="21"/>
      <c r="I26" s="21"/>
      <c r="J26" s="21"/>
      <c r="T26" s="11"/>
      <c r="U26" s="11"/>
      <c r="V26" s="11"/>
    </row>
    <row r="27" spans="1:22" ht="14.45" customHeight="1" x14ac:dyDescent="0.2">
      <c r="A27" s="122" t="s">
        <v>17</v>
      </c>
      <c r="B27" s="122"/>
      <c r="C27" s="122"/>
      <c r="D27" s="122"/>
      <c r="E27" s="122"/>
      <c r="F27" s="122"/>
      <c r="G27" s="122"/>
      <c r="H27" s="122"/>
      <c r="I27" s="122"/>
      <c r="J27" s="122"/>
      <c r="K27" s="122"/>
      <c r="L27" s="122"/>
      <c r="M27" s="122"/>
      <c r="N27" s="122"/>
      <c r="O27" s="122"/>
      <c r="P27" s="122"/>
      <c r="Q27" s="122"/>
      <c r="R27" s="122"/>
      <c r="S27" s="122"/>
      <c r="T27" s="122"/>
      <c r="U27" s="122"/>
      <c r="V27" s="122"/>
    </row>
    <row r="28" spans="1:22" ht="14.45" customHeight="1" x14ac:dyDescent="0.2">
      <c r="A28" s="122" t="s">
        <v>18</v>
      </c>
      <c r="B28" s="122"/>
      <c r="C28" s="122"/>
      <c r="D28" s="122"/>
      <c r="E28" s="122"/>
      <c r="F28" s="122"/>
      <c r="G28" s="122"/>
      <c r="H28" s="122"/>
      <c r="I28" s="122"/>
      <c r="J28" s="122"/>
      <c r="K28" s="122"/>
      <c r="L28" s="122"/>
      <c r="M28" s="122"/>
      <c r="N28" s="122"/>
      <c r="O28" s="122"/>
      <c r="P28" s="122"/>
      <c r="Q28" s="122"/>
      <c r="R28" s="122"/>
      <c r="S28" s="122"/>
      <c r="T28" s="122"/>
      <c r="U28" s="122"/>
      <c r="V28" s="122"/>
    </row>
    <row r="29" spans="1:22" ht="14.45" customHeight="1" x14ac:dyDescent="0.2">
      <c r="A29" s="12"/>
      <c r="B29" s="109"/>
      <c r="C29" s="109"/>
      <c r="D29" s="109"/>
      <c r="E29" s="109"/>
      <c r="F29" s="109"/>
      <c r="G29" s="109"/>
      <c r="H29" s="109"/>
      <c r="I29" s="109"/>
      <c r="J29" s="109"/>
      <c r="K29" s="13"/>
      <c r="L29" s="13"/>
      <c r="M29" s="13"/>
      <c r="N29" s="13"/>
      <c r="O29" s="13"/>
      <c r="P29" s="13"/>
      <c r="Q29" s="13"/>
      <c r="R29" s="13"/>
      <c r="S29" s="13"/>
      <c r="T29" s="13"/>
      <c r="U29" s="13"/>
      <c r="V29" s="14"/>
    </row>
    <row r="30" spans="1:22" ht="48" customHeight="1" x14ac:dyDescent="0.2">
      <c r="A30" s="76" t="s">
        <v>52</v>
      </c>
      <c r="B30" s="76"/>
      <c r="C30" s="76"/>
      <c r="D30" s="76"/>
      <c r="E30" s="76"/>
      <c r="F30" s="76"/>
      <c r="G30" s="76"/>
      <c r="H30" s="76"/>
      <c r="I30" s="76"/>
      <c r="J30" s="76"/>
      <c r="K30" s="76"/>
      <c r="L30" s="76"/>
      <c r="M30" s="76"/>
      <c r="N30" s="76"/>
      <c r="O30" s="76"/>
      <c r="P30" s="76"/>
      <c r="Q30" s="76"/>
      <c r="R30" s="76"/>
      <c r="S30" s="76"/>
      <c r="T30" s="76"/>
      <c r="U30" s="76"/>
      <c r="V30" s="76"/>
    </row>
    <row r="32" spans="1:22" ht="72" customHeight="1" x14ac:dyDescent="0.2">
      <c r="A32" s="77" t="s">
        <v>4</v>
      </c>
      <c r="B32" s="77" t="s">
        <v>26</v>
      </c>
      <c r="C32" s="77"/>
      <c r="D32" s="77"/>
      <c r="E32" s="77"/>
      <c r="F32" s="77"/>
      <c r="G32" s="77"/>
      <c r="H32" s="77"/>
      <c r="I32" s="77"/>
      <c r="J32" s="77"/>
      <c r="K32" s="69" t="s">
        <v>64</v>
      </c>
      <c r="L32" s="70"/>
      <c r="M32" s="70"/>
      <c r="N32" s="70"/>
      <c r="O32" s="70"/>
      <c r="P32" s="70"/>
      <c r="Q32" s="70"/>
      <c r="R32" s="71"/>
      <c r="S32" s="69" t="s">
        <v>65</v>
      </c>
      <c r="T32" s="71"/>
      <c r="U32" s="97" t="s">
        <v>5</v>
      </c>
    </row>
    <row r="33" spans="1:21" ht="30.75" customHeight="1" x14ac:dyDescent="0.2">
      <c r="A33" s="77"/>
      <c r="B33" s="77"/>
      <c r="C33" s="77"/>
      <c r="D33" s="77"/>
      <c r="E33" s="77"/>
      <c r="F33" s="77"/>
      <c r="G33" s="77"/>
      <c r="H33" s="77"/>
      <c r="I33" s="77"/>
      <c r="J33" s="77"/>
      <c r="K33" s="56" t="s">
        <v>6</v>
      </c>
      <c r="L33" s="56" t="s">
        <v>7</v>
      </c>
      <c r="M33" s="56" t="s">
        <v>8</v>
      </c>
      <c r="N33" s="56" t="s">
        <v>9</v>
      </c>
      <c r="O33" s="56" t="s">
        <v>10</v>
      </c>
      <c r="P33" s="56" t="s">
        <v>11</v>
      </c>
      <c r="Q33" s="56" t="s">
        <v>19</v>
      </c>
      <c r="R33" s="56" t="s">
        <v>20</v>
      </c>
      <c r="S33" s="99" t="s">
        <v>8</v>
      </c>
      <c r="T33" s="100"/>
      <c r="U33" s="98"/>
    </row>
    <row r="34" spans="1:21" x14ac:dyDescent="0.2">
      <c r="A34" s="4">
        <v>1</v>
      </c>
      <c r="B34" s="81">
        <v>2</v>
      </c>
      <c r="C34" s="82"/>
      <c r="D34" s="82"/>
      <c r="E34" s="82"/>
      <c r="F34" s="82"/>
      <c r="G34" s="82"/>
      <c r="H34" s="82"/>
      <c r="I34" s="82"/>
      <c r="J34" s="83"/>
      <c r="K34" s="4">
        <v>3</v>
      </c>
      <c r="L34" s="4">
        <v>4</v>
      </c>
      <c r="M34" s="4">
        <v>5</v>
      </c>
      <c r="N34" s="4">
        <v>6</v>
      </c>
      <c r="O34" s="4">
        <v>7</v>
      </c>
      <c r="P34" s="4">
        <v>8</v>
      </c>
      <c r="Q34" s="4">
        <v>9</v>
      </c>
      <c r="R34" s="4">
        <v>10</v>
      </c>
      <c r="S34" s="81">
        <v>11</v>
      </c>
      <c r="T34" s="83"/>
      <c r="U34" s="4">
        <v>12</v>
      </c>
    </row>
    <row r="35" spans="1:21" ht="25.5" customHeight="1" x14ac:dyDescent="0.2">
      <c r="A35" s="6">
        <v>1</v>
      </c>
      <c r="B35" s="72" t="s">
        <v>27</v>
      </c>
      <c r="C35" s="73"/>
      <c r="D35" s="73"/>
      <c r="E35" s="73"/>
      <c r="F35" s="73"/>
      <c r="G35" s="73"/>
      <c r="H35" s="73"/>
      <c r="I35" s="73"/>
      <c r="J35" s="74"/>
      <c r="K35" s="25"/>
      <c r="L35" s="26"/>
      <c r="M35" s="25"/>
      <c r="N35" s="25"/>
      <c r="O35" s="26"/>
      <c r="P35" s="25"/>
      <c r="Q35" s="25"/>
      <c r="R35" s="26"/>
      <c r="S35" s="85"/>
      <c r="T35" s="86"/>
      <c r="U35" s="25"/>
    </row>
    <row r="36" spans="1:21" ht="141.75" customHeight="1" x14ac:dyDescent="0.2">
      <c r="A36" s="6">
        <v>2</v>
      </c>
      <c r="B36" s="72" t="s">
        <v>53</v>
      </c>
      <c r="C36" s="73"/>
      <c r="D36" s="73"/>
      <c r="E36" s="73"/>
      <c r="F36" s="73"/>
      <c r="G36" s="73"/>
      <c r="H36" s="73"/>
      <c r="I36" s="73"/>
      <c r="J36" s="74"/>
      <c r="K36" s="26"/>
      <c r="L36" s="25"/>
      <c r="M36" s="26"/>
      <c r="N36" s="26"/>
      <c r="O36" s="25"/>
      <c r="P36" s="26"/>
      <c r="Q36" s="26"/>
      <c r="R36" s="25"/>
      <c r="S36" s="87"/>
      <c r="T36" s="88"/>
      <c r="U36" s="25"/>
    </row>
    <row r="37" spans="1:21" ht="45" customHeight="1" x14ac:dyDescent="0.2">
      <c r="A37" s="6">
        <v>3</v>
      </c>
      <c r="B37" s="72" t="s">
        <v>27</v>
      </c>
      <c r="C37" s="73"/>
      <c r="D37" s="73"/>
      <c r="E37" s="73"/>
      <c r="F37" s="73"/>
      <c r="G37" s="73"/>
      <c r="H37" s="73"/>
      <c r="I37" s="73"/>
      <c r="J37" s="74"/>
      <c r="K37" s="26"/>
      <c r="L37" s="25"/>
      <c r="M37" s="26"/>
      <c r="N37" s="26"/>
      <c r="O37" s="25"/>
      <c r="P37" s="26"/>
      <c r="Q37" s="26"/>
      <c r="R37" s="25"/>
      <c r="S37" s="87"/>
      <c r="T37" s="88"/>
      <c r="U37" s="25"/>
    </row>
    <row r="38" spans="1:21" ht="138.75" customHeight="1" x14ac:dyDescent="0.2">
      <c r="A38" s="6">
        <v>4</v>
      </c>
      <c r="B38" s="72" t="s">
        <v>54</v>
      </c>
      <c r="C38" s="73"/>
      <c r="D38" s="73"/>
      <c r="E38" s="73"/>
      <c r="F38" s="73"/>
      <c r="G38" s="73"/>
      <c r="H38" s="73"/>
      <c r="I38" s="73"/>
      <c r="J38" s="74"/>
      <c r="K38" s="26"/>
      <c r="L38" s="25"/>
      <c r="M38" s="26"/>
      <c r="N38" s="26"/>
      <c r="O38" s="25"/>
      <c r="P38" s="26"/>
      <c r="Q38" s="26"/>
      <c r="R38" s="25"/>
      <c r="S38" s="87"/>
      <c r="T38" s="88"/>
      <c r="U38" s="25"/>
    </row>
    <row r="39" spans="1:21" ht="66.75" customHeight="1" x14ac:dyDescent="0.2">
      <c r="A39" s="6">
        <v>5</v>
      </c>
      <c r="B39" s="72" t="s">
        <v>55</v>
      </c>
      <c r="C39" s="73"/>
      <c r="D39" s="73"/>
      <c r="E39" s="73"/>
      <c r="F39" s="73"/>
      <c r="G39" s="73"/>
      <c r="H39" s="73"/>
      <c r="I39" s="73"/>
      <c r="J39" s="74"/>
      <c r="K39" s="26"/>
      <c r="L39" s="25"/>
      <c r="M39" s="26"/>
      <c r="N39" s="26"/>
      <c r="O39" s="25"/>
      <c r="P39" s="26"/>
      <c r="Q39" s="26"/>
      <c r="R39" s="25"/>
      <c r="S39" s="87"/>
      <c r="T39" s="88"/>
      <c r="U39" s="25"/>
    </row>
    <row r="40" spans="1:21" ht="75" customHeight="1" x14ac:dyDescent="0.2">
      <c r="A40" s="6">
        <v>6</v>
      </c>
      <c r="B40" s="72" t="s">
        <v>36</v>
      </c>
      <c r="C40" s="73"/>
      <c r="D40" s="73"/>
      <c r="E40" s="73"/>
      <c r="F40" s="73"/>
      <c r="G40" s="73"/>
      <c r="H40" s="73"/>
      <c r="I40" s="73"/>
      <c r="J40" s="74"/>
      <c r="K40" s="27"/>
      <c r="L40" s="10">
        <f>L35*207.9</f>
        <v>0</v>
      </c>
      <c r="M40" s="27"/>
      <c r="N40" s="27"/>
      <c r="O40" s="27"/>
      <c r="P40" s="27"/>
      <c r="Q40" s="27"/>
      <c r="R40" s="27"/>
      <c r="S40" s="89"/>
      <c r="T40" s="90"/>
      <c r="U40" s="28">
        <f>L40</f>
        <v>0</v>
      </c>
    </row>
    <row r="41" spans="1:21" ht="78" customHeight="1" x14ac:dyDescent="0.2">
      <c r="A41" s="6">
        <v>7</v>
      </c>
      <c r="B41" s="72" t="s">
        <v>35</v>
      </c>
      <c r="C41" s="73"/>
      <c r="D41" s="73"/>
      <c r="E41" s="73"/>
      <c r="F41" s="73"/>
      <c r="G41" s="73"/>
      <c r="H41" s="73"/>
      <c r="I41" s="73"/>
      <c r="J41" s="74"/>
      <c r="K41" s="27"/>
      <c r="L41" s="27"/>
      <c r="M41" s="27"/>
      <c r="N41" s="27"/>
      <c r="O41" s="10">
        <f>O35*374.22</f>
        <v>0</v>
      </c>
      <c r="P41" s="27"/>
      <c r="Q41" s="27"/>
      <c r="R41" s="10">
        <f>R35*519.75</f>
        <v>0</v>
      </c>
      <c r="S41" s="89"/>
      <c r="T41" s="90"/>
      <c r="U41" s="28">
        <f>O41+R41</f>
        <v>0</v>
      </c>
    </row>
    <row r="42" spans="1:21" ht="78" customHeight="1" x14ac:dyDescent="0.2">
      <c r="A42" s="6">
        <v>8</v>
      </c>
      <c r="B42" s="72" t="s">
        <v>37</v>
      </c>
      <c r="C42" s="73"/>
      <c r="D42" s="73"/>
      <c r="E42" s="73"/>
      <c r="F42" s="73"/>
      <c r="G42" s="73"/>
      <c r="H42" s="73"/>
      <c r="I42" s="73"/>
      <c r="J42" s="74"/>
      <c r="K42" s="10">
        <f>K36*207.9</f>
        <v>0</v>
      </c>
      <c r="L42" s="27"/>
      <c r="M42" s="27"/>
      <c r="N42" s="27"/>
      <c r="O42" s="27"/>
      <c r="P42" s="27"/>
      <c r="Q42" s="27"/>
      <c r="R42" s="27"/>
      <c r="S42" s="89"/>
      <c r="T42" s="90"/>
      <c r="U42" s="28">
        <f>K42</f>
        <v>0</v>
      </c>
    </row>
    <row r="43" spans="1:21" ht="66.75" customHeight="1" x14ac:dyDescent="0.2">
      <c r="A43" s="6">
        <v>9</v>
      </c>
      <c r="B43" s="72" t="s">
        <v>38</v>
      </c>
      <c r="C43" s="73"/>
      <c r="D43" s="73"/>
      <c r="E43" s="73"/>
      <c r="F43" s="73"/>
      <c r="G43" s="73"/>
      <c r="H43" s="73"/>
      <c r="I43" s="73"/>
      <c r="J43" s="74"/>
      <c r="K43" s="27"/>
      <c r="L43" s="27"/>
      <c r="M43" s="10">
        <f>M36*49.5</f>
        <v>0</v>
      </c>
      <c r="N43" s="27"/>
      <c r="O43" s="27"/>
      <c r="P43" s="27"/>
      <c r="Q43" s="27"/>
      <c r="R43" s="27"/>
      <c r="S43" s="89"/>
      <c r="T43" s="90"/>
      <c r="U43" s="28">
        <f>M43</f>
        <v>0</v>
      </c>
    </row>
    <row r="44" spans="1:21" ht="76.5" customHeight="1" x14ac:dyDescent="0.2">
      <c r="A44" s="6">
        <v>10</v>
      </c>
      <c r="B44" s="72" t="s">
        <v>56</v>
      </c>
      <c r="C44" s="73"/>
      <c r="D44" s="73"/>
      <c r="E44" s="73"/>
      <c r="F44" s="73"/>
      <c r="G44" s="73"/>
      <c r="H44" s="73"/>
      <c r="I44" s="73"/>
      <c r="J44" s="74"/>
      <c r="K44" s="27"/>
      <c r="L44" s="27"/>
      <c r="M44" s="27"/>
      <c r="N44" s="10">
        <f>N36*291.06</f>
        <v>0</v>
      </c>
      <c r="O44" s="27"/>
      <c r="P44" s="10">
        <f>P36*318.78</f>
        <v>0</v>
      </c>
      <c r="Q44" s="10">
        <f>Q36*519.75</f>
        <v>0</v>
      </c>
      <c r="R44" s="27"/>
      <c r="S44" s="78">
        <f>S36*569.25</f>
        <v>0</v>
      </c>
      <c r="T44" s="79">
        <f t="shared" ref="T44" si="0">T36*519.75</f>
        <v>0</v>
      </c>
      <c r="U44" s="28">
        <f>N44+P44+Q44+S44</f>
        <v>0</v>
      </c>
    </row>
    <row r="45" spans="1:21" ht="76.5" customHeight="1" x14ac:dyDescent="0.2">
      <c r="A45" s="6">
        <v>11</v>
      </c>
      <c r="B45" s="72" t="s">
        <v>39</v>
      </c>
      <c r="C45" s="73"/>
      <c r="D45" s="73"/>
      <c r="E45" s="73"/>
      <c r="F45" s="73"/>
      <c r="G45" s="73"/>
      <c r="H45" s="73"/>
      <c r="I45" s="73"/>
      <c r="J45" s="74"/>
      <c r="K45" s="10">
        <f>K37*207.9</f>
        <v>0</v>
      </c>
      <c r="L45" s="27"/>
      <c r="M45" s="27"/>
      <c r="N45" s="27"/>
      <c r="O45" s="27"/>
      <c r="P45" s="27"/>
      <c r="Q45" s="27"/>
      <c r="R45" s="27"/>
      <c r="S45" s="89"/>
      <c r="T45" s="90"/>
      <c r="U45" s="28">
        <f>K45</f>
        <v>0</v>
      </c>
    </row>
    <row r="46" spans="1:21" ht="69" customHeight="1" x14ac:dyDescent="0.2">
      <c r="A46" s="6">
        <v>12</v>
      </c>
      <c r="B46" s="72" t="s">
        <v>40</v>
      </c>
      <c r="C46" s="73"/>
      <c r="D46" s="73"/>
      <c r="E46" s="73"/>
      <c r="F46" s="73"/>
      <c r="G46" s="73"/>
      <c r="H46" s="73"/>
      <c r="I46" s="73"/>
      <c r="J46" s="74"/>
      <c r="K46" s="27"/>
      <c r="L46" s="27"/>
      <c r="M46" s="10">
        <f>M37*49.5</f>
        <v>0</v>
      </c>
      <c r="N46" s="27"/>
      <c r="O46" s="27"/>
      <c r="P46" s="27"/>
      <c r="Q46" s="27"/>
      <c r="R46" s="27"/>
      <c r="S46" s="89"/>
      <c r="T46" s="90"/>
      <c r="U46" s="28">
        <f>M46</f>
        <v>0</v>
      </c>
    </row>
    <row r="47" spans="1:21" ht="75.75" customHeight="1" x14ac:dyDescent="0.2">
      <c r="A47" s="6">
        <v>13</v>
      </c>
      <c r="B47" s="72" t="s">
        <v>57</v>
      </c>
      <c r="C47" s="73"/>
      <c r="D47" s="73"/>
      <c r="E47" s="73"/>
      <c r="F47" s="73"/>
      <c r="G47" s="73"/>
      <c r="H47" s="73"/>
      <c r="I47" s="73"/>
      <c r="J47" s="74"/>
      <c r="K47" s="27"/>
      <c r="L47" s="27"/>
      <c r="M47" s="27"/>
      <c r="N47" s="10">
        <f>N37*291.06</f>
        <v>0</v>
      </c>
      <c r="O47" s="27"/>
      <c r="P47" s="10">
        <f>P37*318.78</f>
        <v>0</v>
      </c>
      <c r="Q47" s="10">
        <f>Q37*519.75</f>
        <v>0</v>
      </c>
      <c r="R47" s="27"/>
      <c r="S47" s="78">
        <f>S37*569.25</f>
        <v>0</v>
      </c>
      <c r="T47" s="79"/>
      <c r="U47" s="28">
        <f>N47+P47+Q47+S47</f>
        <v>0</v>
      </c>
    </row>
    <row r="48" spans="1:21" ht="75.75" customHeight="1" x14ac:dyDescent="0.2">
      <c r="A48" s="6">
        <v>14</v>
      </c>
      <c r="B48" s="72" t="s">
        <v>41</v>
      </c>
      <c r="C48" s="73"/>
      <c r="D48" s="73"/>
      <c r="E48" s="73"/>
      <c r="F48" s="73"/>
      <c r="G48" s="73"/>
      <c r="H48" s="73"/>
      <c r="I48" s="73"/>
      <c r="J48" s="74"/>
      <c r="K48" s="10">
        <f>K38*207.9</f>
        <v>0</v>
      </c>
      <c r="L48" s="27"/>
      <c r="M48" s="27"/>
      <c r="N48" s="27"/>
      <c r="O48" s="27"/>
      <c r="P48" s="27"/>
      <c r="Q48" s="27"/>
      <c r="R48" s="27"/>
      <c r="S48" s="89"/>
      <c r="T48" s="90"/>
      <c r="U48" s="28">
        <f>K48</f>
        <v>0</v>
      </c>
    </row>
    <row r="49" spans="1:22" ht="65.25" customHeight="1" x14ac:dyDescent="0.2">
      <c r="A49" s="6">
        <v>15</v>
      </c>
      <c r="B49" s="72" t="s">
        <v>58</v>
      </c>
      <c r="C49" s="73"/>
      <c r="D49" s="73"/>
      <c r="E49" s="73"/>
      <c r="F49" s="73"/>
      <c r="G49" s="73"/>
      <c r="H49" s="73"/>
      <c r="I49" s="73"/>
      <c r="J49" s="74"/>
      <c r="K49" s="27"/>
      <c r="L49" s="27"/>
      <c r="M49" s="10">
        <f>M38*49.5</f>
        <v>0</v>
      </c>
      <c r="N49" s="27"/>
      <c r="O49" s="27"/>
      <c r="P49" s="27"/>
      <c r="Q49" s="27"/>
      <c r="R49" s="27"/>
      <c r="S49" s="89"/>
      <c r="T49" s="90"/>
      <c r="U49" s="28">
        <f>M49</f>
        <v>0</v>
      </c>
    </row>
    <row r="50" spans="1:22" ht="81" customHeight="1" x14ac:dyDescent="0.2">
      <c r="A50" s="6">
        <v>16</v>
      </c>
      <c r="B50" s="72" t="s">
        <v>59</v>
      </c>
      <c r="C50" s="73"/>
      <c r="D50" s="73"/>
      <c r="E50" s="73"/>
      <c r="F50" s="73"/>
      <c r="G50" s="73"/>
      <c r="H50" s="73"/>
      <c r="I50" s="73"/>
      <c r="J50" s="74"/>
      <c r="K50" s="27"/>
      <c r="L50" s="27"/>
      <c r="M50" s="27"/>
      <c r="N50" s="10">
        <f>N38*291.06</f>
        <v>0</v>
      </c>
      <c r="O50" s="27"/>
      <c r="P50" s="10">
        <f>P38*318.78</f>
        <v>0</v>
      </c>
      <c r="Q50" s="10">
        <f>Q38*519.75</f>
        <v>0</v>
      </c>
      <c r="R50" s="27"/>
      <c r="S50" s="78">
        <f>S38*569.25</f>
        <v>0</v>
      </c>
      <c r="T50" s="79">
        <f t="shared" ref="T50:T51" si="1">T38*519.75</f>
        <v>0</v>
      </c>
      <c r="U50" s="28">
        <f>N50+P50+Q50+S50</f>
        <v>0</v>
      </c>
    </row>
    <row r="51" spans="1:22" ht="111.75" customHeight="1" x14ac:dyDescent="0.2">
      <c r="A51" s="6">
        <v>17</v>
      </c>
      <c r="B51" s="72" t="s">
        <v>60</v>
      </c>
      <c r="C51" s="73"/>
      <c r="D51" s="73"/>
      <c r="E51" s="73"/>
      <c r="F51" s="73"/>
      <c r="G51" s="73"/>
      <c r="H51" s="73"/>
      <c r="I51" s="73"/>
      <c r="J51" s="74"/>
      <c r="K51" s="10">
        <f>K39*207.9</f>
        <v>0</v>
      </c>
      <c r="L51" s="27"/>
      <c r="M51" s="10">
        <f>M39*49.5</f>
        <v>0</v>
      </c>
      <c r="N51" s="10">
        <f>N39*291.06</f>
        <v>0</v>
      </c>
      <c r="O51" s="27"/>
      <c r="P51" s="10">
        <f>P39*318.78</f>
        <v>0</v>
      </c>
      <c r="Q51" s="10">
        <f>Q39*519.75</f>
        <v>0</v>
      </c>
      <c r="R51" s="27"/>
      <c r="S51" s="78">
        <f>S39*569.25</f>
        <v>0</v>
      </c>
      <c r="T51" s="79">
        <f t="shared" si="1"/>
        <v>0</v>
      </c>
      <c r="U51" s="28">
        <f>K51+M51+N51+P51+Q51+S51</f>
        <v>0</v>
      </c>
    </row>
    <row r="52" spans="1:22" ht="29.25" customHeight="1" x14ac:dyDescent="0.2">
      <c r="A52" s="6">
        <v>18</v>
      </c>
      <c r="B52" s="72" t="s">
        <v>61</v>
      </c>
      <c r="C52" s="73"/>
      <c r="D52" s="73"/>
      <c r="E52" s="73"/>
      <c r="F52" s="73"/>
      <c r="G52" s="73"/>
      <c r="H52" s="73"/>
      <c r="I52" s="73"/>
      <c r="J52" s="74"/>
      <c r="K52" s="16">
        <f>K42+K45+K48+K51</f>
        <v>0</v>
      </c>
      <c r="L52" s="16">
        <f>L40</f>
        <v>0</v>
      </c>
      <c r="M52" s="16">
        <f>M43+M46+M49+M51</f>
        <v>0</v>
      </c>
      <c r="N52" s="16">
        <f>N44+N47+N50+N51</f>
        <v>0</v>
      </c>
      <c r="O52" s="16">
        <f>O41</f>
        <v>0</v>
      </c>
      <c r="P52" s="16">
        <f>P44+P47+P50+P51</f>
        <v>0</v>
      </c>
      <c r="Q52" s="16">
        <f>Q44+Q47+Q50+Q51</f>
        <v>0</v>
      </c>
      <c r="R52" s="16">
        <f>R41</f>
        <v>0</v>
      </c>
      <c r="S52" s="66">
        <f>S44+S47+S50+S51</f>
        <v>0</v>
      </c>
      <c r="T52" s="67"/>
      <c r="U52" s="16">
        <f>SUM(U40:U51)</f>
        <v>0</v>
      </c>
    </row>
    <row r="53" spans="1:22" ht="29.25" customHeight="1" x14ac:dyDescent="0.2">
      <c r="A53" s="6">
        <v>19</v>
      </c>
      <c r="B53" s="91" t="s">
        <v>31</v>
      </c>
      <c r="C53" s="91"/>
      <c r="D53" s="91"/>
      <c r="E53" s="91"/>
      <c r="F53" s="91"/>
      <c r="G53" s="91"/>
      <c r="H53" s="91"/>
      <c r="I53" s="91"/>
      <c r="J53" s="91"/>
      <c r="K53" s="16">
        <f>ROUNDDOWN(K52*0.01,2)</f>
        <v>0</v>
      </c>
      <c r="L53" s="16">
        <f t="shared" ref="L53:U53" si="2">ROUNDDOWN(L52*0.01,2)</f>
        <v>0</v>
      </c>
      <c r="M53" s="16">
        <f t="shared" si="2"/>
        <v>0</v>
      </c>
      <c r="N53" s="16">
        <f t="shared" si="2"/>
        <v>0</v>
      </c>
      <c r="O53" s="16">
        <f t="shared" si="2"/>
        <v>0</v>
      </c>
      <c r="P53" s="16">
        <f t="shared" si="2"/>
        <v>0</v>
      </c>
      <c r="Q53" s="16">
        <f t="shared" si="2"/>
        <v>0</v>
      </c>
      <c r="R53" s="16">
        <f t="shared" si="2"/>
        <v>0</v>
      </c>
      <c r="S53" s="66">
        <f t="shared" si="2"/>
        <v>0</v>
      </c>
      <c r="T53" s="67"/>
      <c r="U53" s="16">
        <f t="shared" si="2"/>
        <v>0</v>
      </c>
      <c r="V53" s="47"/>
    </row>
    <row r="54" spans="1:22" ht="29.25" customHeight="1" x14ac:dyDescent="0.2">
      <c r="A54" s="6">
        <v>20</v>
      </c>
      <c r="B54" s="91" t="s">
        <v>32</v>
      </c>
      <c r="C54" s="91"/>
      <c r="D54" s="91"/>
      <c r="E54" s="91"/>
      <c r="F54" s="91"/>
      <c r="G54" s="91"/>
      <c r="H54" s="91"/>
      <c r="I54" s="91"/>
      <c r="J54" s="91"/>
      <c r="K54" s="16">
        <f>K52+K53</f>
        <v>0</v>
      </c>
      <c r="L54" s="16">
        <f t="shared" ref="L54:U54" si="3">L52+L53</f>
        <v>0</v>
      </c>
      <c r="M54" s="16">
        <f t="shared" si="3"/>
        <v>0</v>
      </c>
      <c r="N54" s="16">
        <f t="shared" si="3"/>
        <v>0</v>
      </c>
      <c r="O54" s="16">
        <f t="shared" si="3"/>
        <v>0</v>
      </c>
      <c r="P54" s="16">
        <f t="shared" si="3"/>
        <v>0</v>
      </c>
      <c r="Q54" s="16">
        <f t="shared" si="3"/>
        <v>0</v>
      </c>
      <c r="R54" s="16">
        <f t="shared" si="3"/>
        <v>0</v>
      </c>
      <c r="S54" s="66">
        <f t="shared" si="3"/>
        <v>0</v>
      </c>
      <c r="T54" s="67"/>
      <c r="U54" s="16">
        <f t="shared" si="3"/>
        <v>0</v>
      </c>
      <c r="V54" s="47"/>
    </row>
    <row r="55" spans="1:22" ht="14.25" x14ac:dyDescent="0.2">
      <c r="A55" s="29"/>
      <c r="B55" s="30"/>
      <c r="C55" s="30"/>
    </row>
    <row r="56" spans="1:22" ht="20.25" customHeight="1" thickBot="1" x14ac:dyDescent="0.25">
      <c r="A56" s="68" t="s">
        <v>62</v>
      </c>
      <c r="B56" s="68"/>
      <c r="C56" s="68"/>
      <c r="D56" s="68"/>
      <c r="E56" s="68"/>
      <c r="F56" s="68"/>
      <c r="G56" s="68"/>
      <c r="H56" s="68"/>
      <c r="I56" s="68"/>
      <c r="J56" s="68"/>
      <c r="K56" s="68"/>
      <c r="L56" s="68"/>
      <c r="M56" s="68"/>
      <c r="N56" s="68"/>
      <c r="O56" s="68"/>
      <c r="P56" s="68"/>
      <c r="R56" s="57"/>
      <c r="S56" s="57"/>
      <c r="T56" s="57"/>
      <c r="U56" s="57"/>
    </row>
    <row r="57" spans="1:22" ht="22.5" customHeight="1" thickBot="1" x14ac:dyDescent="0.25">
      <c r="A57" s="68"/>
      <c r="B57" s="68"/>
      <c r="C57" s="68"/>
      <c r="D57" s="68"/>
      <c r="E57" s="68"/>
      <c r="F57" s="68"/>
      <c r="G57" s="68"/>
      <c r="H57" s="68"/>
      <c r="I57" s="68"/>
      <c r="J57" s="68"/>
      <c r="K57" s="68"/>
      <c r="L57" s="68"/>
      <c r="M57" s="68"/>
      <c r="N57" s="68"/>
      <c r="O57" s="68"/>
      <c r="P57" s="68"/>
      <c r="Q57" s="31">
        <f>U54</f>
        <v>0</v>
      </c>
      <c r="R57" s="57"/>
      <c r="S57" s="57"/>
      <c r="T57" s="57"/>
      <c r="U57" s="57"/>
    </row>
    <row r="58" spans="1:22" ht="22.5" customHeight="1" x14ac:dyDescent="0.2">
      <c r="A58" s="55"/>
      <c r="B58" s="55"/>
      <c r="C58" s="55"/>
      <c r="D58" s="55"/>
      <c r="E58" s="55"/>
      <c r="F58" s="55"/>
      <c r="G58" s="55"/>
      <c r="H58" s="55"/>
      <c r="I58" s="55"/>
      <c r="J58" s="55"/>
      <c r="K58" s="55"/>
      <c r="L58" s="55"/>
      <c r="M58" s="55"/>
      <c r="N58" s="55"/>
      <c r="O58" s="55"/>
      <c r="P58" s="35"/>
      <c r="Q58" s="57"/>
      <c r="R58" s="57"/>
      <c r="S58" s="57"/>
      <c r="T58" s="57"/>
      <c r="U58" s="57"/>
    </row>
    <row r="59" spans="1:22" ht="37.5" customHeight="1" x14ac:dyDescent="0.25">
      <c r="A59" s="96" t="s">
        <v>63</v>
      </c>
      <c r="B59" s="96"/>
      <c r="C59" s="96"/>
      <c r="D59" s="96"/>
      <c r="E59" s="96"/>
      <c r="F59" s="96"/>
      <c r="G59" s="96"/>
      <c r="H59" s="96"/>
      <c r="I59" s="96"/>
      <c r="J59" s="96"/>
      <c r="K59" s="96"/>
      <c r="L59" s="96"/>
      <c r="M59" s="96"/>
      <c r="N59" s="96"/>
      <c r="O59" s="96"/>
      <c r="P59" s="96"/>
      <c r="Q59" s="96"/>
      <c r="R59" s="96"/>
      <c r="S59" s="96"/>
      <c r="T59" s="96"/>
      <c r="U59" s="96"/>
      <c r="V59" s="96"/>
    </row>
    <row r="60" spans="1:22" ht="18" x14ac:dyDescent="0.25">
      <c r="A60" s="33"/>
      <c r="B60" s="33"/>
      <c r="C60" s="33"/>
      <c r="D60" s="33"/>
      <c r="E60" s="33"/>
      <c r="F60" s="33"/>
      <c r="G60" s="33"/>
      <c r="H60" s="33"/>
      <c r="I60" s="33"/>
      <c r="J60" s="33"/>
      <c r="K60" s="33"/>
      <c r="L60" s="33"/>
      <c r="M60" s="33"/>
      <c r="N60" s="33"/>
      <c r="O60" s="33"/>
      <c r="P60" s="33"/>
      <c r="Q60" s="33"/>
      <c r="R60" s="33"/>
      <c r="T60" s="33"/>
      <c r="U60" s="33"/>
      <c r="V60" s="33"/>
    </row>
    <row r="61" spans="1:22" ht="102" customHeight="1" x14ac:dyDescent="0.2">
      <c r="A61" s="77" t="s">
        <v>4</v>
      </c>
      <c r="B61" s="77" t="s">
        <v>26</v>
      </c>
      <c r="C61" s="77"/>
      <c r="D61" s="77"/>
      <c r="E61" s="77"/>
      <c r="F61" s="77"/>
      <c r="G61" s="77"/>
      <c r="H61" s="77"/>
      <c r="I61" s="77"/>
      <c r="J61" s="77"/>
      <c r="K61" s="69" t="s">
        <v>64</v>
      </c>
      <c r="L61" s="70"/>
      <c r="M61" s="70"/>
      <c r="N61" s="70"/>
      <c r="O61" s="70"/>
      <c r="P61" s="70"/>
      <c r="Q61" s="70"/>
      <c r="R61" s="71"/>
      <c r="S61" s="69" t="s">
        <v>65</v>
      </c>
      <c r="T61" s="71"/>
      <c r="U61" s="97" t="s">
        <v>5</v>
      </c>
    </row>
    <row r="62" spans="1:22" ht="45" customHeight="1" x14ac:dyDescent="0.2">
      <c r="A62" s="77"/>
      <c r="B62" s="77"/>
      <c r="C62" s="77"/>
      <c r="D62" s="77"/>
      <c r="E62" s="77"/>
      <c r="F62" s="77"/>
      <c r="G62" s="77"/>
      <c r="H62" s="77"/>
      <c r="I62" s="77"/>
      <c r="J62" s="77"/>
      <c r="K62" s="56" t="s">
        <v>6</v>
      </c>
      <c r="L62" s="56" t="s">
        <v>7</v>
      </c>
      <c r="M62" s="56" t="s">
        <v>8</v>
      </c>
      <c r="N62" s="56" t="s">
        <v>9</v>
      </c>
      <c r="O62" s="56" t="s">
        <v>10</v>
      </c>
      <c r="P62" s="56" t="s">
        <v>11</v>
      </c>
      <c r="Q62" s="56" t="s">
        <v>19</v>
      </c>
      <c r="R62" s="56" t="s">
        <v>20</v>
      </c>
      <c r="S62" s="99" t="s">
        <v>8</v>
      </c>
      <c r="T62" s="100"/>
      <c r="U62" s="98"/>
    </row>
    <row r="63" spans="1:22" x14ac:dyDescent="0.2">
      <c r="A63" s="4">
        <v>1</v>
      </c>
      <c r="B63" s="81">
        <v>2</v>
      </c>
      <c r="C63" s="82"/>
      <c r="D63" s="82"/>
      <c r="E63" s="82"/>
      <c r="F63" s="82"/>
      <c r="G63" s="82"/>
      <c r="H63" s="82"/>
      <c r="I63" s="82"/>
      <c r="J63" s="83"/>
      <c r="K63" s="4">
        <v>3</v>
      </c>
      <c r="L63" s="4">
        <v>4</v>
      </c>
      <c r="M63" s="4">
        <v>5</v>
      </c>
      <c r="N63" s="4">
        <v>6</v>
      </c>
      <c r="O63" s="4">
        <v>7</v>
      </c>
      <c r="P63" s="4">
        <v>8</v>
      </c>
      <c r="Q63" s="4">
        <v>9</v>
      </c>
      <c r="R63" s="4">
        <v>10</v>
      </c>
      <c r="S63" s="81">
        <v>11</v>
      </c>
      <c r="T63" s="83"/>
      <c r="U63" s="4">
        <v>12</v>
      </c>
    </row>
    <row r="64" spans="1:22" ht="33.75" customHeight="1" x14ac:dyDescent="0.2">
      <c r="A64" s="6">
        <v>1</v>
      </c>
      <c r="B64" s="72" t="s">
        <v>27</v>
      </c>
      <c r="C64" s="73"/>
      <c r="D64" s="73"/>
      <c r="E64" s="73"/>
      <c r="F64" s="73"/>
      <c r="G64" s="73"/>
      <c r="H64" s="73"/>
      <c r="I64" s="73"/>
      <c r="J64" s="74"/>
      <c r="K64" s="26"/>
      <c r="L64" s="26"/>
      <c r="M64" s="26"/>
      <c r="N64" s="26"/>
      <c r="O64" s="26"/>
      <c r="P64" s="26"/>
      <c r="Q64" s="26"/>
      <c r="R64" s="26"/>
      <c r="S64" s="87"/>
      <c r="T64" s="88"/>
      <c r="U64" s="25"/>
    </row>
    <row r="65" spans="1:22" ht="60" customHeight="1" x14ac:dyDescent="0.2">
      <c r="A65" s="6">
        <v>2</v>
      </c>
      <c r="B65" s="118" t="s">
        <v>66</v>
      </c>
      <c r="C65" s="118"/>
      <c r="D65" s="118"/>
      <c r="E65" s="118"/>
      <c r="F65" s="118"/>
      <c r="G65" s="118"/>
      <c r="H65" s="118"/>
      <c r="I65" s="118"/>
      <c r="J65" s="118"/>
      <c r="K65" s="48">
        <f>K64*123.75</f>
        <v>0</v>
      </c>
      <c r="L65" s="48">
        <f t="shared" ref="L65:M65" si="4">L64*123.75</f>
        <v>0</v>
      </c>
      <c r="M65" s="48">
        <f t="shared" si="4"/>
        <v>0</v>
      </c>
      <c r="N65" s="48">
        <f>N64*61.88</f>
        <v>0</v>
      </c>
      <c r="O65" s="48">
        <f t="shared" ref="O65:T65" si="5">O64*61.88</f>
        <v>0</v>
      </c>
      <c r="P65" s="48">
        <f t="shared" si="5"/>
        <v>0</v>
      </c>
      <c r="Q65" s="48">
        <f t="shared" si="5"/>
        <v>0</v>
      </c>
      <c r="R65" s="48">
        <f t="shared" si="5"/>
        <v>0</v>
      </c>
      <c r="S65" s="78">
        <f t="shared" si="5"/>
        <v>0</v>
      </c>
      <c r="T65" s="79">
        <f t="shared" si="5"/>
        <v>0</v>
      </c>
      <c r="U65" s="28">
        <f>K65+L65+M65+N65+O65+P65+Q65+R65+S65</f>
        <v>0</v>
      </c>
    </row>
    <row r="66" spans="1:22" ht="35.25" customHeight="1" x14ac:dyDescent="0.2">
      <c r="A66" s="4">
        <v>3</v>
      </c>
      <c r="B66" s="92" t="s">
        <v>33</v>
      </c>
      <c r="C66" s="93"/>
      <c r="D66" s="93"/>
      <c r="E66" s="93"/>
      <c r="F66" s="93"/>
      <c r="G66" s="93"/>
      <c r="H66" s="93"/>
      <c r="I66" s="93"/>
      <c r="J66" s="94"/>
      <c r="K66" s="28">
        <f>ROUNDDOWN(K65*0.01,2)</f>
        <v>0</v>
      </c>
      <c r="L66" s="28">
        <f t="shared" ref="L66:U66" si="6">ROUNDDOWN(L65*0.01,2)</f>
        <v>0</v>
      </c>
      <c r="M66" s="28">
        <f t="shared" si="6"/>
        <v>0</v>
      </c>
      <c r="N66" s="28">
        <f t="shared" si="6"/>
        <v>0</v>
      </c>
      <c r="O66" s="28">
        <f t="shared" si="6"/>
        <v>0</v>
      </c>
      <c r="P66" s="28">
        <f t="shared" si="6"/>
        <v>0</v>
      </c>
      <c r="Q66" s="28">
        <f t="shared" si="6"/>
        <v>0</v>
      </c>
      <c r="R66" s="28">
        <f t="shared" si="6"/>
        <v>0</v>
      </c>
      <c r="S66" s="119">
        <f t="shared" si="6"/>
        <v>0</v>
      </c>
      <c r="T66" s="120"/>
      <c r="U66" s="28">
        <f t="shared" si="6"/>
        <v>0</v>
      </c>
      <c r="V66" s="14"/>
    </row>
    <row r="67" spans="1:22" ht="32.25" customHeight="1" x14ac:dyDescent="0.2">
      <c r="A67" s="4">
        <v>4</v>
      </c>
      <c r="B67" s="95" t="s">
        <v>34</v>
      </c>
      <c r="C67" s="95"/>
      <c r="D67" s="95"/>
      <c r="E67" s="95"/>
      <c r="F67" s="95"/>
      <c r="G67" s="95"/>
      <c r="H67" s="95"/>
      <c r="I67" s="95"/>
      <c r="J67" s="95"/>
      <c r="K67" s="28">
        <f>K65+K66</f>
        <v>0</v>
      </c>
      <c r="L67" s="28">
        <f t="shared" ref="L67:U67" si="7">L65+L66</f>
        <v>0</v>
      </c>
      <c r="M67" s="28">
        <f t="shared" si="7"/>
        <v>0</v>
      </c>
      <c r="N67" s="28">
        <f t="shared" si="7"/>
        <v>0</v>
      </c>
      <c r="O67" s="28">
        <f t="shared" si="7"/>
        <v>0</v>
      </c>
      <c r="P67" s="28">
        <f t="shared" si="7"/>
        <v>0</v>
      </c>
      <c r="Q67" s="28">
        <f t="shared" si="7"/>
        <v>0</v>
      </c>
      <c r="R67" s="28">
        <f t="shared" si="7"/>
        <v>0</v>
      </c>
      <c r="S67" s="119">
        <f t="shared" si="7"/>
        <v>0</v>
      </c>
      <c r="T67" s="120"/>
      <c r="U67" s="28">
        <f t="shared" si="7"/>
        <v>0</v>
      </c>
      <c r="V67" s="14"/>
    </row>
    <row r="68" spans="1:22" ht="15" thickBot="1" x14ac:dyDescent="0.25">
      <c r="A68" s="29"/>
      <c r="B68" s="30"/>
      <c r="C68" s="30"/>
    </row>
    <row r="69" spans="1:22" ht="29.25" customHeight="1" thickBot="1" x14ac:dyDescent="0.25">
      <c r="A69" s="101" t="s">
        <v>67</v>
      </c>
      <c r="B69" s="101"/>
      <c r="C69" s="101"/>
      <c r="D69" s="101"/>
      <c r="E69" s="101"/>
      <c r="F69" s="101"/>
      <c r="G69" s="101"/>
      <c r="H69" s="101"/>
      <c r="I69" s="101"/>
      <c r="J69" s="101"/>
      <c r="K69" s="101"/>
      <c r="L69" s="101"/>
      <c r="M69" s="101"/>
      <c r="N69" s="101"/>
      <c r="O69" s="101"/>
      <c r="P69" s="101"/>
      <c r="Q69" s="101"/>
      <c r="R69" s="101"/>
      <c r="S69" s="31">
        <f>U67</f>
        <v>0</v>
      </c>
    </row>
    <row r="70" spans="1:22" ht="43.5" customHeight="1" x14ac:dyDescent="0.2">
      <c r="A70" s="34"/>
      <c r="B70" s="34"/>
      <c r="C70" s="34"/>
      <c r="D70" s="34"/>
      <c r="E70" s="34"/>
      <c r="F70" s="34"/>
      <c r="G70" s="34"/>
      <c r="H70" s="34"/>
      <c r="I70" s="34"/>
      <c r="J70" s="34"/>
      <c r="K70" s="34"/>
      <c r="L70" s="35"/>
      <c r="M70" s="32"/>
    </row>
    <row r="71" spans="1:22" ht="38.25" customHeight="1" x14ac:dyDescent="0.25">
      <c r="A71" s="96" t="s">
        <v>68</v>
      </c>
      <c r="B71" s="96"/>
      <c r="C71" s="96"/>
      <c r="D71" s="96"/>
      <c r="E71" s="96"/>
      <c r="F71" s="96"/>
      <c r="G71" s="96"/>
      <c r="H71" s="96"/>
      <c r="I71" s="96"/>
      <c r="J71" s="96"/>
      <c r="K71" s="96"/>
      <c r="L71" s="96"/>
      <c r="M71" s="96"/>
      <c r="N71" s="96"/>
      <c r="O71" s="96"/>
      <c r="P71" s="96"/>
      <c r="Q71" s="96"/>
      <c r="R71" s="96"/>
      <c r="S71" s="96"/>
      <c r="T71" s="96"/>
      <c r="U71" s="96"/>
      <c r="V71" s="96"/>
    </row>
    <row r="72" spans="1:22" ht="30.75" customHeight="1" x14ac:dyDescent="0.2">
      <c r="A72" s="34"/>
      <c r="B72" s="34"/>
      <c r="C72" s="34"/>
      <c r="D72" s="34"/>
      <c r="E72" s="34"/>
      <c r="F72" s="34"/>
      <c r="G72" s="34"/>
      <c r="H72" s="34"/>
      <c r="I72" s="34"/>
      <c r="J72" s="34"/>
      <c r="K72" s="34"/>
      <c r="L72" s="35"/>
      <c r="M72" s="32"/>
    </row>
    <row r="73" spans="1:22" ht="101.25" customHeight="1" x14ac:dyDescent="0.2">
      <c r="A73" s="77" t="s">
        <v>4</v>
      </c>
      <c r="B73" s="77" t="s">
        <v>26</v>
      </c>
      <c r="C73" s="77"/>
      <c r="D73" s="77"/>
      <c r="E73" s="77"/>
      <c r="F73" s="77"/>
      <c r="G73" s="77"/>
      <c r="H73" s="77"/>
      <c r="I73" s="77"/>
      <c r="J73" s="77"/>
      <c r="K73" s="69" t="s">
        <v>64</v>
      </c>
      <c r="L73" s="70"/>
      <c r="M73" s="70"/>
      <c r="N73" s="70"/>
      <c r="O73" s="70"/>
      <c r="P73" s="70"/>
      <c r="Q73" s="70"/>
      <c r="R73" s="71"/>
      <c r="S73" s="69" t="s">
        <v>65</v>
      </c>
      <c r="T73" s="71"/>
      <c r="U73" s="97" t="s">
        <v>5</v>
      </c>
    </row>
    <row r="74" spans="1:22" ht="38.25" customHeight="1" x14ac:dyDescent="0.2">
      <c r="A74" s="77"/>
      <c r="B74" s="77"/>
      <c r="C74" s="77"/>
      <c r="D74" s="77"/>
      <c r="E74" s="77"/>
      <c r="F74" s="77"/>
      <c r="G74" s="77"/>
      <c r="H74" s="77"/>
      <c r="I74" s="77"/>
      <c r="J74" s="77"/>
      <c r="K74" s="56" t="s">
        <v>6</v>
      </c>
      <c r="L74" s="56" t="s">
        <v>7</v>
      </c>
      <c r="M74" s="56" t="s">
        <v>8</v>
      </c>
      <c r="N74" s="56" t="s">
        <v>9</v>
      </c>
      <c r="O74" s="56" t="s">
        <v>10</v>
      </c>
      <c r="P74" s="56" t="s">
        <v>11</v>
      </c>
      <c r="Q74" s="56" t="s">
        <v>19</v>
      </c>
      <c r="R74" s="56" t="s">
        <v>20</v>
      </c>
      <c r="S74" s="56" t="s">
        <v>7</v>
      </c>
      <c r="T74" s="56" t="s">
        <v>8</v>
      </c>
      <c r="U74" s="98"/>
    </row>
    <row r="75" spans="1:22" x14ac:dyDescent="0.2">
      <c r="A75" s="4">
        <v>1</v>
      </c>
      <c r="B75" s="81">
        <v>2</v>
      </c>
      <c r="C75" s="82"/>
      <c r="D75" s="82"/>
      <c r="E75" s="82"/>
      <c r="F75" s="82"/>
      <c r="G75" s="82"/>
      <c r="H75" s="82"/>
      <c r="I75" s="82"/>
      <c r="J75" s="83"/>
      <c r="K75" s="4">
        <v>3</v>
      </c>
      <c r="L75" s="4">
        <v>4</v>
      </c>
      <c r="M75" s="4">
        <v>5</v>
      </c>
      <c r="N75" s="4">
        <v>6</v>
      </c>
      <c r="O75" s="4">
        <v>7</v>
      </c>
      <c r="P75" s="4">
        <v>8</v>
      </c>
      <c r="Q75" s="4">
        <v>9</v>
      </c>
      <c r="R75" s="4">
        <v>10</v>
      </c>
      <c r="S75" s="4">
        <v>11</v>
      </c>
      <c r="T75" s="4">
        <v>12</v>
      </c>
      <c r="U75" s="4">
        <v>13</v>
      </c>
    </row>
    <row r="76" spans="1:22" ht="135" customHeight="1" x14ac:dyDescent="0.2">
      <c r="A76" s="6">
        <v>1</v>
      </c>
      <c r="B76" s="72" t="s">
        <v>69</v>
      </c>
      <c r="C76" s="73"/>
      <c r="D76" s="73"/>
      <c r="E76" s="73"/>
      <c r="F76" s="73"/>
      <c r="G76" s="73"/>
      <c r="H76" s="73"/>
      <c r="I76" s="73"/>
      <c r="J76" s="74"/>
      <c r="K76" s="26"/>
      <c r="L76" s="26"/>
      <c r="M76" s="26"/>
      <c r="N76" s="26"/>
      <c r="O76" s="26"/>
      <c r="P76" s="26"/>
      <c r="Q76" s="26"/>
      <c r="R76" s="25"/>
      <c r="S76" s="26"/>
      <c r="T76" s="26"/>
      <c r="U76" s="25"/>
    </row>
    <row r="77" spans="1:22" ht="49.5" customHeight="1" x14ac:dyDescent="0.2">
      <c r="A77" s="6">
        <v>2</v>
      </c>
      <c r="B77" s="72" t="s">
        <v>70</v>
      </c>
      <c r="C77" s="73"/>
      <c r="D77" s="73"/>
      <c r="E77" s="73"/>
      <c r="F77" s="73"/>
      <c r="G77" s="73"/>
      <c r="H77" s="73"/>
      <c r="I77" s="73"/>
      <c r="J77" s="74"/>
      <c r="K77" s="26"/>
      <c r="L77" s="26"/>
      <c r="M77" s="26"/>
      <c r="N77" s="26"/>
      <c r="O77" s="26"/>
      <c r="P77" s="26"/>
      <c r="Q77" s="26"/>
      <c r="R77" s="25"/>
      <c r="S77" s="26"/>
      <c r="T77" s="26"/>
      <c r="U77" s="25"/>
    </row>
    <row r="78" spans="1:22" ht="56.25" customHeight="1" x14ac:dyDescent="0.2">
      <c r="A78" s="6">
        <v>3</v>
      </c>
      <c r="B78" s="72" t="s">
        <v>42</v>
      </c>
      <c r="C78" s="73"/>
      <c r="D78" s="73"/>
      <c r="E78" s="73"/>
      <c r="F78" s="73"/>
      <c r="G78" s="73"/>
      <c r="H78" s="73"/>
      <c r="I78" s="73"/>
      <c r="J78" s="74"/>
      <c r="K78" s="25"/>
      <c r="L78" s="25"/>
      <c r="M78" s="25"/>
      <c r="N78" s="25"/>
      <c r="O78" s="26"/>
      <c r="P78" s="25"/>
      <c r="Q78" s="25"/>
      <c r="R78" s="25"/>
      <c r="S78" s="26"/>
      <c r="T78" s="25"/>
      <c r="U78" s="25"/>
    </row>
    <row r="79" spans="1:22" ht="56.25" customHeight="1" x14ac:dyDescent="0.2">
      <c r="A79" s="6">
        <v>4</v>
      </c>
      <c r="B79" s="72" t="s">
        <v>43</v>
      </c>
      <c r="C79" s="73"/>
      <c r="D79" s="73"/>
      <c r="E79" s="73"/>
      <c r="F79" s="73"/>
      <c r="G79" s="73"/>
      <c r="H79" s="73"/>
      <c r="I79" s="73"/>
      <c r="J79" s="74"/>
      <c r="K79" s="26"/>
      <c r="L79" s="26"/>
      <c r="M79" s="26"/>
      <c r="N79" s="26"/>
      <c r="O79" s="26"/>
      <c r="P79" s="26"/>
      <c r="Q79" s="26"/>
      <c r="R79" s="25"/>
      <c r="S79" s="26"/>
      <c r="T79" s="26"/>
      <c r="U79" s="25"/>
    </row>
    <row r="80" spans="1:22" ht="56.25" customHeight="1" x14ac:dyDescent="0.2">
      <c r="A80" s="6">
        <v>5</v>
      </c>
      <c r="B80" s="72" t="s">
        <v>44</v>
      </c>
      <c r="C80" s="73"/>
      <c r="D80" s="73"/>
      <c r="E80" s="73"/>
      <c r="F80" s="73"/>
      <c r="G80" s="73"/>
      <c r="H80" s="73"/>
      <c r="I80" s="73"/>
      <c r="J80" s="74"/>
      <c r="K80" s="26"/>
      <c r="L80" s="26"/>
      <c r="M80" s="26"/>
      <c r="N80" s="26"/>
      <c r="O80" s="26"/>
      <c r="P80" s="26"/>
      <c r="Q80" s="26"/>
      <c r="R80" s="25"/>
      <c r="S80" s="26"/>
      <c r="T80" s="26"/>
      <c r="U80" s="25"/>
    </row>
    <row r="81" spans="1:22" ht="73.5" customHeight="1" x14ac:dyDescent="0.2">
      <c r="A81" s="6">
        <v>6</v>
      </c>
      <c r="B81" s="72" t="s">
        <v>45</v>
      </c>
      <c r="C81" s="73"/>
      <c r="D81" s="73"/>
      <c r="E81" s="73"/>
      <c r="F81" s="73"/>
      <c r="G81" s="73"/>
      <c r="H81" s="73"/>
      <c r="I81" s="73"/>
      <c r="J81" s="74"/>
      <c r="K81" s="10">
        <f>K76*148.5</f>
        <v>0</v>
      </c>
      <c r="L81" s="27"/>
      <c r="M81" s="27"/>
      <c r="N81" s="27"/>
      <c r="O81" s="27"/>
      <c r="P81" s="27"/>
      <c r="Q81" s="27"/>
      <c r="R81" s="27"/>
      <c r="S81" s="27"/>
      <c r="T81" s="27"/>
      <c r="U81" s="10">
        <f>K81</f>
        <v>0</v>
      </c>
    </row>
    <row r="82" spans="1:22" ht="75.75" customHeight="1" x14ac:dyDescent="0.2">
      <c r="A82" s="6">
        <v>7</v>
      </c>
      <c r="B82" s="72" t="s">
        <v>46</v>
      </c>
      <c r="C82" s="73"/>
      <c r="D82" s="73"/>
      <c r="E82" s="73"/>
      <c r="F82" s="73"/>
      <c r="G82" s="73"/>
      <c r="H82" s="73"/>
      <c r="I82" s="73"/>
      <c r="J82" s="74"/>
      <c r="K82" s="27"/>
      <c r="L82" s="10">
        <f>L76*49.5</f>
        <v>0</v>
      </c>
      <c r="M82" s="10">
        <f>M76*49.5</f>
        <v>0</v>
      </c>
      <c r="N82" s="27"/>
      <c r="O82" s="27"/>
      <c r="P82" s="27"/>
      <c r="Q82" s="27"/>
      <c r="R82" s="27"/>
      <c r="S82" s="27"/>
      <c r="T82" s="27"/>
      <c r="U82" s="10">
        <f>L82+M82</f>
        <v>0</v>
      </c>
    </row>
    <row r="83" spans="1:22" ht="77.25" customHeight="1" x14ac:dyDescent="0.2">
      <c r="A83" s="6">
        <v>8</v>
      </c>
      <c r="B83" s="72" t="s">
        <v>49</v>
      </c>
      <c r="C83" s="73"/>
      <c r="D83" s="73"/>
      <c r="E83" s="73"/>
      <c r="F83" s="73"/>
      <c r="G83" s="73"/>
      <c r="H83" s="73"/>
      <c r="I83" s="73"/>
      <c r="J83" s="74"/>
      <c r="K83" s="27"/>
      <c r="L83" s="27"/>
      <c r="M83" s="27"/>
      <c r="N83" s="10">
        <f>N76*318.78</f>
        <v>0</v>
      </c>
      <c r="O83" s="10">
        <f>O76*318.78</f>
        <v>0</v>
      </c>
      <c r="P83" s="10">
        <f>P76*318.78</f>
        <v>0</v>
      </c>
      <c r="Q83" s="10">
        <f>Q76*569.25</f>
        <v>0</v>
      </c>
      <c r="R83" s="27"/>
      <c r="S83" s="10">
        <f>S76*569.25</f>
        <v>0</v>
      </c>
      <c r="T83" s="10">
        <f>T76*569.25</f>
        <v>0</v>
      </c>
      <c r="U83" s="10">
        <f>N83+O83+P83+Q83+S83+T83</f>
        <v>0</v>
      </c>
    </row>
    <row r="84" spans="1:22" ht="72" customHeight="1" x14ac:dyDescent="0.2">
      <c r="A84" s="6">
        <v>9</v>
      </c>
      <c r="B84" s="72" t="s">
        <v>71</v>
      </c>
      <c r="C84" s="73"/>
      <c r="D84" s="73"/>
      <c r="E84" s="73"/>
      <c r="F84" s="73"/>
      <c r="G84" s="73"/>
      <c r="H84" s="73"/>
      <c r="I84" s="73"/>
      <c r="J84" s="74"/>
      <c r="K84" s="10">
        <f>K77*123.75</f>
        <v>0</v>
      </c>
      <c r="L84" s="10">
        <f t="shared" ref="L84:M84" si="8">L77*123.75</f>
        <v>0</v>
      </c>
      <c r="M84" s="10">
        <f t="shared" si="8"/>
        <v>0</v>
      </c>
      <c r="N84" s="10">
        <f>N77*61.88</f>
        <v>0</v>
      </c>
      <c r="O84" s="10">
        <f t="shared" ref="O84:T84" si="9">O77*61.88</f>
        <v>0</v>
      </c>
      <c r="P84" s="10">
        <f t="shared" si="9"/>
        <v>0</v>
      </c>
      <c r="Q84" s="10">
        <f t="shared" si="9"/>
        <v>0</v>
      </c>
      <c r="R84" s="27"/>
      <c r="S84" s="10">
        <f t="shared" si="9"/>
        <v>0</v>
      </c>
      <c r="T84" s="10">
        <f t="shared" si="9"/>
        <v>0</v>
      </c>
      <c r="U84" s="10">
        <f>K84+L84+M84+N84+O84+P84+Q84+S84+T84</f>
        <v>0</v>
      </c>
    </row>
    <row r="85" spans="1:22" ht="78" customHeight="1" x14ac:dyDescent="0.2">
      <c r="A85" s="6">
        <v>10</v>
      </c>
      <c r="B85" s="72" t="s">
        <v>72</v>
      </c>
      <c r="C85" s="73"/>
      <c r="D85" s="73"/>
      <c r="E85" s="73"/>
      <c r="F85" s="73"/>
      <c r="G85" s="73"/>
      <c r="H85" s="73"/>
      <c r="I85" s="73"/>
      <c r="J85" s="74"/>
      <c r="K85" s="27"/>
      <c r="L85" s="27"/>
      <c r="M85" s="27"/>
      <c r="N85" s="27"/>
      <c r="O85" s="10">
        <f>O78*56.93</f>
        <v>0</v>
      </c>
      <c r="P85" s="27"/>
      <c r="Q85" s="27"/>
      <c r="R85" s="27"/>
      <c r="S85" s="10">
        <f>S78*56.93</f>
        <v>0</v>
      </c>
      <c r="T85" s="27"/>
      <c r="U85" s="10">
        <f>O85+S85</f>
        <v>0</v>
      </c>
    </row>
    <row r="86" spans="1:22" ht="109.5" customHeight="1" x14ac:dyDescent="0.2">
      <c r="A86" s="6">
        <v>11</v>
      </c>
      <c r="B86" s="72" t="s">
        <v>73</v>
      </c>
      <c r="C86" s="73"/>
      <c r="D86" s="73"/>
      <c r="E86" s="73"/>
      <c r="F86" s="73"/>
      <c r="G86" s="73"/>
      <c r="H86" s="73"/>
      <c r="I86" s="73"/>
      <c r="J86" s="74"/>
      <c r="K86" s="10">
        <f>K79*148.5</f>
        <v>0</v>
      </c>
      <c r="L86" s="10">
        <f>L79*49.5</f>
        <v>0</v>
      </c>
      <c r="M86" s="10">
        <f>M79*49.5</f>
        <v>0</v>
      </c>
      <c r="N86" s="10">
        <f>N80*318.78</f>
        <v>0</v>
      </c>
      <c r="O86" s="10">
        <f>O80*318.78</f>
        <v>0</v>
      </c>
      <c r="P86" s="10">
        <f>P80*318.78</f>
        <v>0</v>
      </c>
      <c r="Q86" s="10">
        <f>Q80*569.25</f>
        <v>0</v>
      </c>
      <c r="R86" s="27"/>
      <c r="S86" s="10">
        <f>S80*569.25</f>
        <v>0</v>
      </c>
      <c r="T86" s="10">
        <f>T80*569.25</f>
        <v>0</v>
      </c>
      <c r="U86" s="10">
        <f>K86+L86+M86+N86+O86+P86+Q86+S86+T86</f>
        <v>0</v>
      </c>
    </row>
    <row r="87" spans="1:22" ht="78" customHeight="1" x14ac:dyDescent="0.2">
      <c r="A87" s="6">
        <v>12</v>
      </c>
      <c r="B87" s="72" t="s">
        <v>74</v>
      </c>
      <c r="C87" s="73"/>
      <c r="D87" s="73"/>
      <c r="E87" s="73"/>
      <c r="F87" s="73"/>
      <c r="G87" s="73"/>
      <c r="H87" s="73"/>
      <c r="I87" s="73"/>
      <c r="J87" s="74"/>
      <c r="K87" s="10">
        <f>K80*123.75</f>
        <v>0</v>
      </c>
      <c r="L87" s="10">
        <f t="shared" ref="L87:M87" si="10">L80*123.75</f>
        <v>0</v>
      </c>
      <c r="M87" s="10">
        <f t="shared" si="10"/>
        <v>0</v>
      </c>
      <c r="N87" s="10">
        <f>N80*61.88</f>
        <v>0</v>
      </c>
      <c r="O87" s="10">
        <f t="shared" ref="O87:T87" si="11">O80*61.88</f>
        <v>0</v>
      </c>
      <c r="P87" s="10">
        <f t="shared" si="11"/>
        <v>0</v>
      </c>
      <c r="Q87" s="10">
        <f t="shared" si="11"/>
        <v>0</v>
      </c>
      <c r="R87" s="27"/>
      <c r="S87" s="10">
        <f t="shared" si="11"/>
        <v>0</v>
      </c>
      <c r="T87" s="10">
        <f t="shared" si="11"/>
        <v>0</v>
      </c>
      <c r="U87" s="10">
        <f>K87+L87+M87+N87+O87+P87+Q87+S87+T87</f>
        <v>0</v>
      </c>
    </row>
    <row r="88" spans="1:22" ht="40.5" customHeight="1" x14ac:dyDescent="0.2">
      <c r="A88" s="6">
        <v>13</v>
      </c>
      <c r="B88" s="72" t="s">
        <v>75</v>
      </c>
      <c r="C88" s="73"/>
      <c r="D88" s="73"/>
      <c r="E88" s="73"/>
      <c r="F88" s="73"/>
      <c r="G88" s="73"/>
      <c r="H88" s="73"/>
      <c r="I88" s="73"/>
      <c r="J88" s="74"/>
      <c r="K88" s="10">
        <f>K81+K84+K86+K87</f>
        <v>0</v>
      </c>
      <c r="L88" s="10">
        <f>L82+L84+L86+L87</f>
        <v>0</v>
      </c>
      <c r="M88" s="10">
        <f>M82+M84+M86+M87</f>
        <v>0</v>
      </c>
      <c r="N88" s="10">
        <f>N83+N84+N86+N87</f>
        <v>0</v>
      </c>
      <c r="O88" s="10">
        <f>O83+O84+O85+O86+O87</f>
        <v>0</v>
      </c>
      <c r="P88" s="10">
        <f>P83+P84+P86+P87</f>
        <v>0</v>
      </c>
      <c r="Q88" s="10">
        <f>Q83+Q84+Q86+Q87</f>
        <v>0</v>
      </c>
      <c r="R88" s="27"/>
      <c r="S88" s="10">
        <f>S83+S84+S85+S86+S87</f>
        <v>0</v>
      </c>
      <c r="T88" s="10">
        <f>T83+T84+T86+T87</f>
        <v>0</v>
      </c>
      <c r="U88" s="10">
        <f>SUM(U81:U87)</f>
        <v>0</v>
      </c>
    </row>
    <row r="89" spans="1:22" ht="36" customHeight="1" x14ac:dyDescent="0.2">
      <c r="A89" s="6">
        <v>14</v>
      </c>
      <c r="B89" s="72" t="s">
        <v>47</v>
      </c>
      <c r="C89" s="73"/>
      <c r="D89" s="73"/>
      <c r="E89" s="73"/>
      <c r="F89" s="73"/>
      <c r="G89" s="73"/>
      <c r="H89" s="73"/>
      <c r="I89" s="73"/>
      <c r="J89" s="74"/>
      <c r="K89" s="10">
        <f>ROUNDDOWN(K88*0.01,2)</f>
        <v>0</v>
      </c>
      <c r="L89" s="10">
        <f t="shared" ref="L89:U89" si="12">ROUNDDOWN(L88*0.01,2)</f>
        <v>0</v>
      </c>
      <c r="M89" s="10">
        <f t="shared" si="12"/>
        <v>0</v>
      </c>
      <c r="N89" s="10">
        <f t="shared" si="12"/>
        <v>0</v>
      </c>
      <c r="O89" s="10">
        <f t="shared" si="12"/>
        <v>0</v>
      </c>
      <c r="P89" s="10">
        <f t="shared" si="12"/>
        <v>0</v>
      </c>
      <c r="Q89" s="10">
        <f t="shared" si="12"/>
        <v>0</v>
      </c>
      <c r="R89" s="27"/>
      <c r="S89" s="10">
        <f t="shared" si="12"/>
        <v>0</v>
      </c>
      <c r="T89" s="10">
        <f t="shared" si="12"/>
        <v>0</v>
      </c>
      <c r="U89" s="10">
        <f t="shared" si="12"/>
        <v>0</v>
      </c>
      <c r="V89" s="13"/>
    </row>
    <row r="90" spans="1:22" ht="27.75" customHeight="1" x14ac:dyDescent="0.2">
      <c r="A90" s="6">
        <v>15</v>
      </c>
      <c r="B90" s="91" t="s">
        <v>48</v>
      </c>
      <c r="C90" s="91"/>
      <c r="D90" s="91"/>
      <c r="E90" s="91"/>
      <c r="F90" s="91"/>
      <c r="G90" s="91"/>
      <c r="H90" s="91"/>
      <c r="I90" s="91"/>
      <c r="J90" s="91"/>
      <c r="K90" s="10">
        <f>K88+K89</f>
        <v>0</v>
      </c>
      <c r="L90" s="10">
        <f t="shared" ref="L90:T90" si="13">L88+L89</f>
        <v>0</v>
      </c>
      <c r="M90" s="10">
        <f t="shared" si="13"/>
        <v>0</v>
      </c>
      <c r="N90" s="10">
        <f t="shared" si="13"/>
        <v>0</v>
      </c>
      <c r="O90" s="10">
        <f t="shared" si="13"/>
        <v>0</v>
      </c>
      <c r="P90" s="10">
        <f t="shared" si="13"/>
        <v>0</v>
      </c>
      <c r="Q90" s="10">
        <f t="shared" si="13"/>
        <v>0</v>
      </c>
      <c r="R90" s="27"/>
      <c r="S90" s="10">
        <f t="shared" si="13"/>
        <v>0</v>
      </c>
      <c r="T90" s="10">
        <f t="shared" si="13"/>
        <v>0</v>
      </c>
      <c r="U90" s="10">
        <f>U88+U89</f>
        <v>0</v>
      </c>
      <c r="V90" s="13"/>
    </row>
    <row r="91" spans="1:22" x14ac:dyDescent="0.2">
      <c r="A91" s="12"/>
      <c r="B91" s="59"/>
      <c r="C91" s="59"/>
      <c r="D91" s="59"/>
      <c r="E91" s="59"/>
      <c r="F91" s="59"/>
      <c r="G91" s="59"/>
      <c r="H91" s="59"/>
      <c r="I91" s="59"/>
      <c r="J91" s="59"/>
      <c r="K91" s="36"/>
      <c r="L91" s="36"/>
      <c r="M91" s="36"/>
      <c r="N91" s="36"/>
      <c r="O91" s="36"/>
      <c r="P91" s="36"/>
      <c r="Q91" s="36"/>
      <c r="R91" s="36"/>
      <c r="S91" s="36"/>
      <c r="T91" s="36"/>
      <c r="U91" s="36"/>
      <c r="V91" s="36"/>
    </row>
    <row r="93" spans="1:22" ht="33.75" customHeight="1" x14ac:dyDescent="0.2">
      <c r="A93" s="76" t="s">
        <v>76</v>
      </c>
      <c r="B93" s="76"/>
      <c r="C93" s="76"/>
      <c r="D93" s="76"/>
      <c r="E93" s="76"/>
      <c r="F93" s="76"/>
      <c r="G93" s="76"/>
      <c r="H93" s="76"/>
      <c r="I93" s="76"/>
      <c r="J93" s="76"/>
      <c r="K93" s="76"/>
      <c r="L93" s="76"/>
      <c r="M93" s="76"/>
      <c r="N93" s="76"/>
      <c r="O93" s="76"/>
      <c r="P93" s="76"/>
      <c r="Q93" s="76"/>
      <c r="R93" s="76"/>
      <c r="S93" s="76"/>
      <c r="T93" s="76"/>
      <c r="U93" s="76"/>
      <c r="V93" s="50"/>
    </row>
    <row r="94" spans="1:22" ht="18.75" thickBot="1" x14ac:dyDescent="0.25">
      <c r="A94" s="37"/>
      <c r="B94" s="60"/>
      <c r="C94" s="60"/>
      <c r="D94" s="60"/>
      <c r="E94" s="60"/>
      <c r="F94" s="60"/>
      <c r="G94" s="60"/>
      <c r="H94" s="60"/>
      <c r="I94" s="60"/>
      <c r="J94" s="60"/>
      <c r="K94" s="60"/>
      <c r="L94" s="60"/>
      <c r="M94" s="60"/>
      <c r="N94" s="60"/>
      <c r="O94" s="60"/>
      <c r="P94" s="60"/>
      <c r="Q94" s="60"/>
      <c r="R94" s="60"/>
      <c r="S94" s="60"/>
      <c r="T94" s="60"/>
      <c r="U94" s="60"/>
      <c r="V94" s="60"/>
    </row>
    <row r="95" spans="1:22" ht="16.5" thickBot="1" x14ac:dyDescent="0.3">
      <c r="A95" s="80" t="s">
        <v>77</v>
      </c>
      <c r="B95" s="80"/>
      <c r="C95" s="80"/>
      <c r="D95" s="80"/>
      <c r="E95" s="80"/>
      <c r="F95" s="80"/>
      <c r="G95" s="80"/>
      <c r="H95" s="80"/>
      <c r="I95" s="80"/>
      <c r="J95" s="80"/>
      <c r="K95" s="80"/>
      <c r="L95" s="80"/>
      <c r="M95" s="38">
        <f>U54+U67+U90</f>
        <v>0</v>
      </c>
      <c r="N95" s="39" t="s">
        <v>28</v>
      </c>
      <c r="Q95" s="60"/>
      <c r="R95" s="60"/>
      <c r="S95" s="60"/>
      <c r="T95" s="60"/>
      <c r="U95" s="60"/>
      <c r="V95" s="60"/>
    </row>
    <row r="96" spans="1:22" ht="18.75" thickBot="1" x14ac:dyDescent="0.25">
      <c r="A96" s="37"/>
      <c r="B96" s="60"/>
      <c r="C96" s="60"/>
      <c r="D96" s="60"/>
      <c r="E96" s="60"/>
      <c r="F96" s="60"/>
      <c r="G96" s="60"/>
      <c r="H96" s="60"/>
      <c r="I96" s="60"/>
      <c r="J96" s="60"/>
      <c r="K96" s="60"/>
      <c r="L96" s="60"/>
      <c r="M96" s="60"/>
      <c r="N96" s="60"/>
      <c r="O96" s="60"/>
      <c r="P96" s="60"/>
      <c r="Q96" s="60"/>
      <c r="R96" s="60"/>
      <c r="S96" s="60"/>
      <c r="T96" s="60"/>
      <c r="U96" s="60"/>
      <c r="V96" s="60"/>
    </row>
    <row r="97" spans="1:16" ht="16.5" thickBot="1" x14ac:dyDescent="0.25">
      <c r="A97" s="40"/>
      <c r="B97" s="75" t="s">
        <v>29</v>
      </c>
      <c r="C97" s="75"/>
      <c r="D97" s="75"/>
      <c r="E97" s="75"/>
      <c r="F97" s="41"/>
      <c r="M97" s="34"/>
    </row>
    <row r="98" spans="1:16" ht="16.5" thickBot="1" x14ac:dyDescent="0.25">
      <c r="A98" s="42"/>
      <c r="B98" s="75" t="s">
        <v>30</v>
      </c>
      <c r="C98" s="75"/>
      <c r="D98" s="75"/>
      <c r="E98" s="75"/>
      <c r="F98" s="43"/>
    </row>
    <row r="102" spans="1:16" ht="18" customHeight="1" x14ac:dyDescent="0.25">
      <c r="A102" s="51"/>
      <c r="B102" s="117" t="s">
        <v>78</v>
      </c>
      <c r="C102" s="117"/>
      <c r="D102" s="117"/>
      <c r="E102" s="52"/>
      <c r="F102" s="52"/>
      <c r="G102" s="7"/>
      <c r="H102" s="7"/>
      <c r="I102" s="7"/>
      <c r="J102" s="7"/>
      <c r="K102" s="117" t="s">
        <v>85</v>
      </c>
      <c r="L102" s="117"/>
      <c r="M102" s="117"/>
      <c r="N102" s="117"/>
      <c r="O102" s="117"/>
      <c r="P102" s="117"/>
    </row>
    <row r="103" spans="1:16" ht="15" customHeight="1" x14ac:dyDescent="0.25">
      <c r="A103" s="51"/>
      <c r="B103" s="117" t="s">
        <v>79</v>
      </c>
      <c r="C103" s="117"/>
      <c r="D103" s="117"/>
      <c r="E103" s="7"/>
      <c r="F103" s="7"/>
      <c r="G103" s="7"/>
      <c r="H103" s="7"/>
      <c r="I103" s="7"/>
      <c r="J103" s="7"/>
      <c r="K103" s="121" t="s">
        <v>86</v>
      </c>
      <c r="L103" s="121"/>
      <c r="M103" s="121"/>
      <c r="N103" s="121"/>
      <c r="O103" s="121"/>
      <c r="P103" s="121"/>
    </row>
    <row r="104" spans="1:16" ht="15" x14ac:dyDescent="0.25">
      <c r="K104" s="121" t="s">
        <v>87</v>
      </c>
      <c r="L104" s="121"/>
      <c r="M104" s="121"/>
      <c r="N104" s="121"/>
      <c r="O104" s="121"/>
      <c r="P104" s="121"/>
    </row>
    <row r="106" spans="1:16" ht="21" customHeight="1" x14ac:dyDescent="0.2">
      <c r="A106" s="53" t="s">
        <v>80</v>
      </c>
      <c r="B106" s="84" t="s">
        <v>88</v>
      </c>
      <c r="C106" s="84"/>
      <c r="D106" s="84"/>
      <c r="E106" s="84"/>
      <c r="F106" s="84"/>
      <c r="G106" s="84"/>
      <c r="H106" s="84"/>
      <c r="I106" s="84"/>
    </row>
    <row r="107" spans="1:16" ht="16.5" customHeight="1" x14ac:dyDescent="0.2">
      <c r="A107" s="51"/>
      <c r="B107" s="84" t="s">
        <v>81</v>
      </c>
      <c r="C107" s="84"/>
      <c r="D107" s="84"/>
      <c r="E107" s="84"/>
      <c r="F107" s="84"/>
      <c r="G107" s="84"/>
      <c r="H107" s="84"/>
      <c r="I107" s="84"/>
      <c r="J107" s="54"/>
    </row>
    <row r="108" spans="1:16" ht="17.25" customHeight="1" x14ac:dyDescent="0.2">
      <c r="A108" s="51"/>
      <c r="B108" s="84" t="s">
        <v>89</v>
      </c>
      <c r="C108" s="84"/>
      <c r="D108" s="84"/>
      <c r="E108" s="84"/>
      <c r="F108" s="84"/>
      <c r="G108" s="84"/>
      <c r="H108" s="84"/>
      <c r="I108" s="84"/>
      <c r="J108" s="84"/>
      <c r="K108" s="84"/>
      <c r="L108" s="84"/>
      <c r="M108" s="84"/>
      <c r="N108" s="84"/>
    </row>
    <row r="109" spans="1:16" ht="18.75" customHeight="1" x14ac:dyDescent="0.2">
      <c r="A109" s="51"/>
      <c r="B109" s="84" t="s">
        <v>90</v>
      </c>
      <c r="C109" s="84"/>
      <c r="D109" s="84"/>
      <c r="E109" s="84"/>
      <c r="F109" s="84"/>
      <c r="G109" s="84"/>
      <c r="H109" s="84"/>
      <c r="I109" s="84"/>
      <c r="J109" s="84"/>
      <c r="K109" s="84"/>
      <c r="L109" s="84"/>
      <c r="M109" s="84"/>
      <c r="N109" s="84"/>
    </row>
    <row r="110" spans="1:16" ht="23.25" customHeight="1" x14ac:dyDescent="0.2">
      <c r="A110" s="51"/>
      <c r="B110" s="84" t="s">
        <v>82</v>
      </c>
      <c r="C110" s="84"/>
      <c r="D110" s="84"/>
      <c r="E110" s="84"/>
      <c r="F110" s="84"/>
      <c r="G110" s="84"/>
      <c r="H110" s="84"/>
      <c r="I110" s="84"/>
      <c r="J110" s="84"/>
      <c r="K110" s="84"/>
      <c r="L110" s="84"/>
      <c r="M110" s="84"/>
      <c r="N110" s="84"/>
    </row>
  </sheetData>
  <mergeCells count="128">
    <mergeCell ref="A9:V9"/>
    <mergeCell ref="C12:S12"/>
    <mergeCell ref="C13:S13"/>
    <mergeCell ref="C14:S14"/>
    <mergeCell ref="C15:S15"/>
    <mergeCell ref="C16:S16"/>
    <mergeCell ref="U1:V1"/>
    <mergeCell ref="A3:G3"/>
    <mergeCell ref="A4:E4"/>
    <mergeCell ref="A6:E6"/>
    <mergeCell ref="A7:B7"/>
    <mergeCell ref="A8:E8"/>
    <mergeCell ref="C23:F23"/>
    <mergeCell ref="J23:S23"/>
    <mergeCell ref="B25:G25"/>
    <mergeCell ref="A27:V27"/>
    <mergeCell ref="A28:V28"/>
    <mergeCell ref="B29:J29"/>
    <mergeCell ref="C17:V17"/>
    <mergeCell ref="C18:S18"/>
    <mergeCell ref="C19:S19"/>
    <mergeCell ref="C20:S20"/>
    <mergeCell ref="C22:H22"/>
    <mergeCell ref="J22:S22"/>
    <mergeCell ref="B34:J34"/>
    <mergeCell ref="S34:T34"/>
    <mergeCell ref="B35:J35"/>
    <mergeCell ref="S35:T35"/>
    <mergeCell ref="B36:J36"/>
    <mergeCell ref="S36:T36"/>
    <mergeCell ref="A30:V30"/>
    <mergeCell ref="A32:A33"/>
    <mergeCell ref="B32:J33"/>
    <mergeCell ref="K32:R32"/>
    <mergeCell ref="S32:T32"/>
    <mergeCell ref="U32:U33"/>
    <mergeCell ref="S33:T33"/>
    <mergeCell ref="B40:J40"/>
    <mergeCell ref="S40:T40"/>
    <mergeCell ref="B41:J41"/>
    <mergeCell ref="S41:T41"/>
    <mergeCell ref="B42:J42"/>
    <mergeCell ref="S42:T42"/>
    <mergeCell ref="B37:J37"/>
    <mergeCell ref="S37:T37"/>
    <mergeCell ref="B38:J38"/>
    <mergeCell ref="S38:T38"/>
    <mergeCell ref="B39:J39"/>
    <mergeCell ref="S39:T39"/>
    <mergeCell ref="B46:J46"/>
    <mergeCell ref="S46:T46"/>
    <mergeCell ref="B47:J47"/>
    <mergeCell ref="S47:T47"/>
    <mergeCell ref="B48:J48"/>
    <mergeCell ref="S48:T48"/>
    <mergeCell ref="B43:J43"/>
    <mergeCell ref="S43:T43"/>
    <mergeCell ref="B44:J44"/>
    <mergeCell ref="S44:T44"/>
    <mergeCell ref="B45:J45"/>
    <mergeCell ref="S45:T45"/>
    <mergeCell ref="B52:J52"/>
    <mergeCell ref="S52:T52"/>
    <mergeCell ref="B53:J53"/>
    <mergeCell ref="S53:T53"/>
    <mergeCell ref="B54:J54"/>
    <mergeCell ref="S54:T54"/>
    <mergeCell ref="B49:J49"/>
    <mergeCell ref="S49:T49"/>
    <mergeCell ref="B50:J50"/>
    <mergeCell ref="S50:T50"/>
    <mergeCell ref="B51:J51"/>
    <mergeCell ref="S51:T5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S73:T73"/>
    <mergeCell ref="U73:U74"/>
    <mergeCell ref="B75:J75"/>
    <mergeCell ref="B66:J66"/>
    <mergeCell ref="S66:T66"/>
    <mergeCell ref="B67:J67"/>
    <mergeCell ref="S67:T67"/>
    <mergeCell ref="A69:R69"/>
    <mergeCell ref="A71:V71"/>
    <mergeCell ref="B76:J76"/>
    <mergeCell ref="B77:J77"/>
    <mergeCell ref="B78:J78"/>
    <mergeCell ref="B79:J79"/>
    <mergeCell ref="B80:J80"/>
    <mergeCell ref="B81:J81"/>
    <mergeCell ref="A73:A74"/>
    <mergeCell ref="B73:J74"/>
    <mergeCell ref="K73:R73"/>
    <mergeCell ref="B88:J88"/>
    <mergeCell ref="B89:J89"/>
    <mergeCell ref="B90:J90"/>
    <mergeCell ref="A93:U93"/>
    <mergeCell ref="A95:L95"/>
    <mergeCell ref="B97:E97"/>
    <mergeCell ref="B82:J82"/>
    <mergeCell ref="B83:J83"/>
    <mergeCell ref="B84:J84"/>
    <mergeCell ref="B85:J85"/>
    <mergeCell ref="B86:J86"/>
    <mergeCell ref="B87:J87"/>
    <mergeCell ref="B106:I106"/>
    <mergeCell ref="B107:I107"/>
    <mergeCell ref="B108:N108"/>
    <mergeCell ref="B109:N109"/>
    <mergeCell ref="B110:N110"/>
    <mergeCell ref="B98:E98"/>
    <mergeCell ref="B102:D102"/>
    <mergeCell ref="K102:P102"/>
    <mergeCell ref="B103:D103"/>
    <mergeCell ref="K103:P103"/>
    <mergeCell ref="K104:P104"/>
  </mergeCells>
  <dataValidations count="7">
    <dataValidation allowBlank="1" showInputMessage="1" showErrorMessage="1" prompt="Proszę wpisać prognozowaną liczbę uczniów bez spacji i kropek" sqref="P36:Q36 M36:N36 K36"/>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kwotę bez spacji i kropek" sqref="K42 N44 N47 L40 R41 M43 N50 P47:Q47 K48 M51:N51 K51 O41 P50:Q51 P44:Q44 M46 M49 O84:O87 K45 P84:Q84 S86:T87 S85 K81 K65:R65 L82:M82 S83:T84 K84:N84 N83:Q83 K86:N87 P86:Q87"/>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 allowBlank="1" showInputMessage="1" showErrorMessage="1" prompt="Proszę wpisać Kod TERYT, obowiązujący od 1 stycznia 2018 r. (w przypadku gmin kod 7 - cyfrowy)." sqref="A6:E6"/>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V110"/>
  <sheetViews>
    <sheetView zoomScale="90" zoomScaleNormal="90" workbookViewId="0">
      <selection activeCell="C16" sqref="C16:S16"/>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02" t="s">
        <v>83</v>
      </c>
      <c r="V1" s="103"/>
    </row>
    <row r="3" spans="1:22" x14ac:dyDescent="0.2">
      <c r="A3" s="104" t="s">
        <v>0</v>
      </c>
      <c r="B3" s="104"/>
      <c r="C3" s="104"/>
      <c r="D3" s="104"/>
      <c r="E3" s="104"/>
      <c r="F3" s="104"/>
      <c r="G3" s="104"/>
      <c r="O3" s="58"/>
      <c r="P3" s="58"/>
    </row>
    <row r="4" spans="1:22" ht="55.15" customHeight="1" x14ac:dyDescent="0.2">
      <c r="A4" s="105"/>
      <c r="B4" s="105"/>
      <c r="C4" s="105"/>
      <c r="D4" s="105"/>
      <c r="E4" s="105"/>
    </row>
    <row r="5" spans="1:22" x14ac:dyDescent="0.2">
      <c r="A5" s="15" t="s">
        <v>1</v>
      </c>
      <c r="B5" s="15"/>
      <c r="F5" s="24"/>
      <c r="G5" s="24"/>
    </row>
    <row r="6" spans="1:22" ht="41.45" customHeight="1" x14ac:dyDescent="0.2">
      <c r="A6" s="106"/>
      <c r="B6" s="106"/>
      <c r="C6" s="106"/>
      <c r="D6" s="106"/>
      <c r="E6" s="106"/>
      <c r="F6" s="24"/>
      <c r="G6" s="24"/>
    </row>
    <row r="7" spans="1:22" x14ac:dyDescent="0.2">
      <c r="A7" s="107"/>
      <c r="B7" s="107"/>
      <c r="C7" s="24"/>
      <c r="D7" s="24"/>
      <c r="E7" s="24"/>
      <c r="F7" s="24"/>
      <c r="G7" s="24"/>
    </row>
    <row r="8" spans="1:22" x14ac:dyDescent="0.2">
      <c r="A8" s="107"/>
      <c r="B8" s="107"/>
      <c r="C8" s="107"/>
      <c r="D8" s="107"/>
      <c r="E8" s="107"/>
      <c r="F8" s="24"/>
      <c r="G8" s="24"/>
    </row>
    <row r="9" spans="1:22" ht="73.5" customHeight="1" x14ac:dyDescent="0.2">
      <c r="A9" s="108" t="s">
        <v>50</v>
      </c>
      <c r="B9" s="108"/>
      <c r="C9" s="108"/>
      <c r="D9" s="108"/>
      <c r="E9" s="108"/>
      <c r="F9" s="108"/>
      <c r="G9" s="108"/>
      <c r="H9" s="108"/>
      <c r="I9" s="108"/>
      <c r="J9" s="108"/>
      <c r="K9" s="108"/>
      <c r="L9" s="108"/>
      <c r="M9" s="108"/>
      <c r="N9" s="108"/>
      <c r="O9" s="108"/>
      <c r="P9" s="108"/>
      <c r="Q9" s="108"/>
      <c r="R9" s="108"/>
      <c r="S9" s="108"/>
      <c r="T9" s="108"/>
      <c r="U9" s="108"/>
      <c r="V9" s="108"/>
    </row>
    <row r="10" spans="1:22" ht="14.45" customHeight="1" x14ac:dyDescent="0.2">
      <c r="A10" s="49" t="s">
        <v>51</v>
      </c>
      <c r="B10" s="17"/>
      <c r="C10" s="17"/>
      <c r="D10" s="17"/>
      <c r="E10" s="17"/>
      <c r="F10" s="17"/>
      <c r="G10" s="17"/>
      <c r="H10" s="17"/>
      <c r="I10" s="17"/>
      <c r="J10" s="17"/>
      <c r="K10" s="17"/>
      <c r="L10" s="17"/>
      <c r="M10" s="17"/>
      <c r="N10" s="17"/>
      <c r="O10" s="17"/>
      <c r="P10" s="17"/>
      <c r="Q10" s="17"/>
      <c r="R10" s="7"/>
      <c r="S10" s="7"/>
      <c r="T10" s="7"/>
      <c r="U10" s="7"/>
      <c r="V10" s="7"/>
    </row>
    <row r="11" spans="1:22" ht="14.45" customHeight="1" x14ac:dyDescent="0.2">
      <c r="A11" s="7"/>
      <c r="B11" s="17"/>
      <c r="C11" s="17"/>
      <c r="D11" s="17"/>
      <c r="E11" s="17"/>
      <c r="F11" s="17"/>
      <c r="G11" s="17"/>
      <c r="H11" s="17"/>
      <c r="I11" s="17"/>
      <c r="J11" s="17"/>
      <c r="K11" s="17"/>
      <c r="L11" s="17"/>
      <c r="M11" s="17"/>
      <c r="N11" s="17"/>
      <c r="O11" s="17"/>
      <c r="P11" s="17"/>
      <c r="Q11" s="17"/>
      <c r="R11" s="7"/>
      <c r="S11" s="7"/>
      <c r="T11" s="7"/>
      <c r="U11" s="7"/>
      <c r="V11" s="7"/>
    </row>
    <row r="12" spans="1:22" ht="14.45" customHeight="1" x14ac:dyDescent="0.2">
      <c r="A12" s="7"/>
      <c r="B12" s="9"/>
      <c r="C12" s="113" t="s">
        <v>12</v>
      </c>
      <c r="D12" s="111"/>
      <c r="E12" s="111"/>
      <c r="F12" s="111"/>
      <c r="G12" s="111"/>
      <c r="H12" s="111"/>
      <c r="I12" s="111"/>
      <c r="J12" s="111"/>
      <c r="K12" s="111"/>
      <c r="L12" s="111"/>
      <c r="M12" s="111"/>
      <c r="N12" s="111"/>
      <c r="O12" s="111"/>
      <c r="P12" s="111"/>
      <c r="Q12" s="111"/>
      <c r="R12" s="111"/>
      <c r="S12" s="111"/>
      <c r="T12" s="7"/>
      <c r="U12" s="7"/>
      <c r="V12" s="7"/>
    </row>
    <row r="13" spans="1:22" ht="14.45" customHeight="1" x14ac:dyDescent="0.2">
      <c r="A13" s="7"/>
      <c r="B13" s="9"/>
      <c r="C13" s="113" t="s">
        <v>13</v>
      </c>
      <c r="D13" s="111"/>
      <c r="E13" s="111"/>
      <c r="F13" s="111"/>
      <c r="G13" s="111"/>
      <c r="H13" s="111"/>
      <c r="I13" s="111"/>
      <c r="J13" s="111"/>
      <c r="K13" s="111"/>
      <c r="L13" s="111"/>
      <c r="M13" s="111"/>
      <c r="N13" s="111"/>
      <c r="O13" s="111"/>
      <c r="P13" s="111"/>
      <c r="Q13" s="111"/>
      <c r="R13" s="111"/>
      <c r="S13" s="111"/>
      <c r="T13" s="7"/>
      <c r="U13" s="7"/>
      <c r="V13" s="7"/>
    </row>
    <row r="14" spans="1:22" ht="14.45" customHeight="1" x14ac:dyDescent="0.2">
      <c r="A14" s="7"/>
      <c r="B14" s="9"/>
      <c r="C14" s="113" t="s">
        <v>14</v>
      </c>
      <c r="D14" s="111"/>
      <c r="E14" s="111"/>
      <c r="F14" s="111"/>
      <c r="G14" s="111"/>
      <c r="H14" s="111"/>
      <c r="I14" s="111"/>
      <c r="J14" s="111"/>
      <c r="K14" s="111"/>
      <c r="L14" s="111"/>
      <c r="M14" s="111"/>
      <c r="N14" s="111"/>
      <c r="O14" s="111"/>
      <c r="P14" s="111"/>
      <c r="Q14" s="111"/>
      <c r="R14" s="111"/>
      <c r="S14" s="111"/>
      <c r="T14" s="7"/>
      <c r="U14" s="7"/>
      <c r="V14" s="7"/>
    </row>
    <row r="15" spans="1:22" ht="14.45" customHeight="1" x14ac:dyDescent="0.2">
      <c r="A15" s="7"/>
      <c r="B15" s="9"/>
      <c r="C15" s="113" t="s">
        <v>15</v>
      </c>
      <c r="D15" s="111"/>
      <c r="E15" s="111"/>
      <c r="F15" s="111"/>
      <c r="G15" s="111"/>
      <c r="H15" s="111"/>
      <c r="I15" s="111"/>
      <c r="J15" s="111"/>
      <c r="K15" s="111"/>
      <c r="L15" s="111"/>
      <c r="M15" s="111"/>
      <c r="N15" s="111"/>
      <c r="O15" s="111"/>
      <c r="P15" s="111"/>
      <c r="Q15" s="111"/>
      <c r="R15" s="111"/>
      <c r="S15" s="111"/>
      <c r="T15" s="7"/>
      <c r="U15" s="7"/>
      <c r="V15" s="7"/>
    </row>
    <row r="16" spans="1:22" ht="14.45" customHeight="1" x14ac:dyDescent="0.2">
      <c r="A16" s="7"/>
      <c r="B16" s="9" t="s">
        <v>84</v>
      </c>
      <c r="C16" s="113" t="s">
        <v>16</v>
      </c>
      <c r="D16" s="111"/>
      <c r="E16" s="111"/>
      <c r="F16" s="111"/>
      <c r="G16" s="111"/>
      <c r="H16" s="111"/>
      <c r="I16" s="111"/>
      <c r="J16" s="111"/>
      <c r="K16" s="111"/>
      <c r="L16" s="111"/>
      <c r="M16" s="111"/>
      <c r="N16" s="111"/>
      <c r="O16" s="111"/>
      <c r="P16" s="111"/>
      <c r="Q16" s="111"/>
      <c r="R16" s="111"/>
      <c r="S16" s="111"/>
      <c r="T16" s="7"/>
      <c r="U16" s="7"/>
      <c r="V16" s="7"/>
    </row>
    <row r="17" spans="1:22" ht="14.45" customHeight="1" x14ac:dyDescent="0.2">
      <c r="A17" s="7"/>
      <c r="B17" s="9"/>
      <c r="C17" s="113" t="s">
        <v>21</v>
      </c>
      <c r="D17" s="116"/>
      <c r="E17" s="116"/>
      <c r="F17" s="116"/>
      <c r="G17" s="116"/>
      <c r="H17" s="116"/>
      <c r="I17" s="116"/>
      <c r="J17" s="116"/>
      <c r="K17" s="116"/>
      <c r="L17" s="116"/>
      <c r="M17" s="116"/>
      <c r="N17" s="116"/>
      <c r="O17" s="116"/>
      <c r="P17" s="116"/>
      <c r="Q17" s="116"/>
      <c r="R17" s="116"/>
      <c r="S17" s="116"/>
      <c r="T17" s="116"/>
      <c r="U17" s="116"/>
      <c r="V17" s="116"/>
    </row>
    <row r="18" spans="1:22" s="2" customFormat="1" ht="14.45" customHeight="1" x14ac:dyDescent="0.2">
      <c r="A18" s="7"/>
      <c r="B18" s="9"/>
      <c r="C18" s="113" t="s">
        <v>22</v>
      </c>
      <c r="D18" s="111"/>
      <c r="E18" s="111"/>
      <c r="F18" s="111"/>
      <c r="G18" s="111"/>
      <c r="H18" s="111"/>
      <c r="I18" s="111"/>
      <c r="J18" s="111"/>
      <c r="K18" s="111"/>
      <c r="L18" s="111"/>
      <c r="M18" s="111"/>
      <c r="N18" s="111"/>
      <c r="O18" s="111"/>
      <c r="P18" s="111"/>
      <c r="Q18" s="111"/>
      <c r="R18" s="111"/>
      <c r="S18" s="111"/>
      <c r="T18" s="7"/>
      <c r="U18" s="7"/>
      <c r="V18" s="7"/>
    </row>
    <row r="19" spans="1:22" ht="14.45" customHeight="1" x14ac:dyDescent="0.2">
      <c r="A19" s="7"/>
      <c r="B19" s="9"/>
      <c r="C19" s="113" t="s">
        <v>23</v>
      </c>
      <c r="D19" s="111"/>
      <c r="E19" s="111"/>
      <c r="F19" s="111"/>
      <c r="G19" s="111"/>
      <c r="H19" s="111"/>
      <c r="I19" s="111"/>
      <c r="J19" s="111"/>
      <c r="K19" s="111"/>
      <c r="L19" s="111"/>
      <c r="M19" s="111"/>
      <c r="N19" s="111"/>
      <c r="O19" s="111"/>
      <c r="P19" s="111"/>
      <c r="Q19" s="111"/>
      <c r="R19" s="111"/>
      <c r="S19" s="111"/>
      <c r="T19" s="7"/>
      <c r="U19" s="7"/>
      <c r="V19" s="7"/>
    </row>
    <row r="20" spans="1:22" ht="14.45" customHeight="1" x14ac:dyDescent="0.2">
      <c r="A20" s="7"/>
      <c r="B20" s="9"/>
      <c r="C20" s="113" t="s">
        <v>24</v>
      </c>
      <c r="D20" s="111"/>
      <c r="E20" s="111"/>
      <c r="F20" s="111"/>
      <c r="G20" s="111"/>
      <c r="H20" s="111"/>
      <c r="I20" s="111"/>
      <c r="J20" s="111"/>
      <c r="K20" s="111"/>
      <c r="L20" s="111"/>
      <c r="M20" s="111"/>
      <c r="N20" s="111"/>
      <c r="O20" s="111"/>
      <c r="P20" s="111"/>
      <c r="Q20" s="111"/>
      <c r="R20" s="111"/>
      <c r="S20" s="111"/>
      <c r="T20" s="7"/>
      <c r="U20" s="7"/>
      <c r="V20" s="7"/>
    </row>
    <row r="21" spans="1:22" ht="14.45" customHeight="1" x14ac:dyDescent="0.2">
      <c r="A21" s="7"/>
      <c r="B21" s="7"/>
      <c r="C21" s="7"/>
      <c r="D21" s="7"/>
      <c r="E21" s="7"/>
      <c r="F21" s="7"/>
      <c r="G21" s="7"/>
      <c r="H21" s="7"/>
      <c r="I21" s="7"/>
      <c r="J21" s="7"/>
      <c r="K21" s="7"/>
      <c r="L21" s="7"/>
      <c r="M21" s="7"/>
      <c r="N21" s="7"/>
      <c r="O21" s="7"/>
      <c r="P21" s="7"/>
      <c r="Q21" s="7"/>
      <c r="R21" s="7"/>
      <c r="S21" s="7"/>
      <c r="T21" s="7"/>
      <c r="U21" s="7"/>
      <c r="V21" s="7"/>
    </row>
    <row r="22" spans="1:22" ht="14.45" customHeight="1" x14ac:dyDescent="0.2">
      <c r="A22" s="7"/>
      <c r="B22" s="4"/>
      <c r="C22" s="114" t="s">
        <v>2</v>
      </c>
      <c r="D22" s="112"/>
      <c r="E22" s="112"/>
      <c r="F22" s="112"/>
      <c r="G22" s="112"/>
      <c r="H22" s="115"/>
      <c r="I22" s="24"/>
      <c r="J22" s="115"/>
      <c r="K22" s="115"/>
      <c r="L22" s="115"/>
      <c r="M22" s="115"/>
      <c r="N22" s="115"/>
      <c r="O22" s="115"/>
      <c r="P22" s="115"/>
      <c r="Q22" s="115"/>
      <c r="R22" s="115"/>
      <c r="S22" s="115"/>
      <c r="T22" s="7"/>
      <c r="U22" s="7"/>
      <c r="V22" s="7"/>
    </row>
    <row r="23" spans="1:22" ht="14.45" customHeight="1" x14ac:dyDescent="0.2">
      <c r="A23" s="7"/>
      <c r="B23" s="5"/>
      <c r="C23" s="110" t="s">
        <v>25</v>
      </c>
      <c r="D23" s="110"/>
      <c r="E23" s="110"/>
      <c r="F23" s="110"/>
      <c r="G23" s="3"/>
      <c r="H23" s="23"/>
      <c r="I23" s="24"/>
      <c r="J23" s="111"/>
      <c r="K23" s="111"/>
      <c r="L23" s="111"/>
      <c r="M23" s="111"/>
      <c r="N23" s="111"/>
      <c r="O23" s="111"/>
      <c r="P23" s="111"/>
      <c r="Q23" s="111"/>
      <c r="R23" s="111"/>
      <c r="S23" s="111"/>
      <c r="T23" s="7"/>
      <c r="U23" s="7"/>
      <c r="V23" s="7"/>
    </row>
    <row r="24" spans="1:22" ht="14.45" customHeight="1" x14ac:dyDescent="0.2">
      <c r="A24" s="7"/>
      <c r="B24" s="2"/>
      <c r="T24" s="7"/>
      <c r="U24" s="7"/>
      <c r="V24" s="7"/>
    </row>
    <row r="25" spans="1:22" ht="14.45" customHeight="1" x14ac:dyDescent="0.2">
      <c r="A25" s="11"/>
      <c r="B25" s="112" t="s">
        <v>3</v>
      </c>
      <c r="C25" s="112"/>
      <c r="D25" s="112"/>
      <c r="E25" s="112"/>
      <c r="F25" s="112"/>
      <c r="G25" s="112"/>
      <c r="H25" s="21"/>
      <c r="I25" s="21"/>
      <c r="J25" s="21"/>
      <c r="T25" s="11"/>
      <c r="U25" s="11"/>
      <c r="V25" s="11"/>
    </row>
    <row r="26" spans="1:22" ht="14.45" customHeight="1" x14ac:dyDescent="0.2">
      <c r="A26" s="11"/>
      <c r="B26" s="2"/>
      <c r="E26" s="21"/>
      <c r="F26" s="21"/>
      <c r="G26" s="21"/>
      <c r="H26" s="21"/>
      <c r="I26" s="21"/>
      <c r="J26" s="21"/>
      <c r="T26" s="11"/>
      <c r="U26" s="11"/>
      <c r="V26" s="11"/>
    </row>
    <row r="27" spans="1:22" ht="14.45" customHeight="1" x14ac:dyDescent="0.2">
      <c r="A27" s="122" t="s">
        <v>17</v>
      </c>
      <c r="B27" s="122"/>
      <c r="C27" s="122"/>
      <c r="D27" s="122"/>
      <c r="E27" s="122"/>
      <c r="F27" s="122"/>
      <c r="G27" s="122"/>
      <c r="H27" s="122"/>
      <c r="I27" s="122"/>
      <c r="J27" s="122"/>
      <c r="K27" s="122"/>
      <c r="L27" s="122"/>
      <c r="M27" s="122"/>
      <c r="N27" s="122"/>
      <c r="O27" s="122"/>
      <c r="P27" s="122"/>
      <c r="Q27" s="122"/>
      <c r="R27" s="122"/>
      <c r="S27" s="122"/>
      <c r="T27" s="122"/>
      <c r="U27" s="122"/>
      <c r="V27" s="122"/>
    </row>
    <row r="28" spans="1:22" ht="14.45" customHeight="1" x14ac:dyDescent="0.2">
      <c r="A28" s="122" t="s">
        <v>18</v>
      </c>
      <c r="B28" s="122"/>
      <c r="C28" s="122"/>
      <c r="D28" s="122"/>
      <c r="E28" s="122"/>
      <c r="F28" s="122"/>
      <c r="G28" s="122"/>
      <c r="H28" s="122"/>
      <c r="I28" s="122"/>
      <c r="J28" s="122"/>
      <c r="K28" s="122"/>
      <c r="L28" s="122"/>
      <c r="M28" s="122"/>
      <c r="N28" s="122"/>
      <c r="O28" s="122"/>
      <c r="P28" s="122"/>
      <c r="Q28" s="122"/>
      <c r="R28" s="122"/>
      <c r="S28" s="122"/>
      <c r="T28" s="122"/>
      <c r="U28" s="122"/>
      <c r="V28" s="122"/>
    </row>
    <row r="29" spans="1:22" ht="14.45" customHeight="1" x14ac:dyDescent="0.2">
      <c r="A29" s="12"/>
      <c r="B29" s="109"/>
      <c r="C29" s="109"/>
      <c r="D29" s="109"/>
      <c r="E29" s="109"/>
      <c r="F29" s="109"/>
      <c r="G29" s="109"/>
      <c r="H29" s="109"/>
      <c r="I29" s="109"/>
      <c r="J29" s="109"/>
      <c r="K29" s="13"/>
      <c r="L29" s="13"/>
      <c r="M29" s="13"/>
      <c r="N29" s="13"/>
      <c r="O29" s="13"/>
      <c r="P29" s="13"/>
      <c r="Q29" s="13"/>
      <c r="R29" s="13"/>
      <c r="S29" s="13"/>
      <c r="T29" s="13"/>
      <c r="U29" s="13"/>
      <c r="V29" s="14"/>
    </row>
    <row r="30" spans="1:22" ht="48" customHeight="1" x14ac:dyDescent="0.2">
      <c r="A30" s="76" t="s">
        <v>52</v>
      </c>
      <c r="B30" s="76"/>
      <c r="C30" s="76"/>
      <c r="D30" s="76"/>
      <c r="E30" s="76"/>
      <c r="F30" s="76"/>
      <c r="G30" s="76"/>
      <c r="H30" s="76"/>
      <c r="I30" s="76"/>
      <c r="J30" s="76"/>
      <c r="K30" s="76"/>
      <c r="L30" s="76"/>
      <c r="M30" s="76"/>
      <c r="N30" s="76"/>
      <c r="O30" s="76"/>
      <c r="P30" s="76"/>
      <c r="Q30" s="76"/>
      <c r="R30" s="76"/>
      <c r="S30" s="76"/>
      <c r="T30" s="76"/>
      <c r="U30" s="76"/>
      <c r="V30" s="76"/>
    </row>
    <row r="32" spans="1:22" ht="72.75" customHeight="1" x14ac:dyDescent="0.2">
      <c r="A32" s="77" t="s">
        <v>4</v>
      </c>
      <c r="B32" s="77" t="s">
        <v>26</v>
      </c>
      <c r="C32" s="77"/>
      <c r="D32" s="77"/>
      <c r="E32" s="77"/>
      <c r="F32" s="77"/>
      <c r="G32" s="77"/>
      <c r="H32" s="77"/>
      <c r="I32" s="77"/>
      <c r="J32" s="77"/>
      <c r="K32" s="69" t="s">
        <v>64</v>
      </c>
      <c r="L32" s="70"/>
      <c r="M32" s="70"/>
      <c r="N32" s="70"/>
      <c r="O32" s="70"/>
      <c r="P32" s="70"/>
      <c r="Q32" s="70"/>
      <c r="R32" s="71"/>
      <c r="S32" s="69" t="s">
        <v>65</v>
      </c>
      <c r="T32" s="71"/>
      <c r="U32" s="97" t="s">
        <v>5</v>
      </c>
    </row>
    <row r="33" spans="1:21" ht="25.5" customHeight="1" x14ac:dyDescent="0.2">
      <c r="A33" s="77"/>
      <c r="B33" s="77"/>
      <c r="C33" s="77"/>
      <c r="D33" s="77"/>
      <c r="E33" s="77"/>
      <c r="F33" s="77"/>
      <c r="G33" s="77"/>
      <c r="H33" s="77"/>
      <c r="I33" s="77"/>
      <c r="J33" s="77"/>
      <c r="K33" s="56" t="s">
        <v>6</v>
      </c>
      <c r="L33" s="56" t="s">
        <v>7</v>
      </c>
      <c r="M33" s="56" t="s">
        <v>8</v>
      </c>
      <c r="N33" s="56" t="s">
        <v>9</v>
      </c>
      <c r="O33" s="56" t="s">
        <v>10</v>
      </c>
      <c r="P33" s="56" t="s">
        <v>11</v>
      </c>
      <c r="Q33" s="56" t="s">
        <v>19</v>
      </c>
      <c r="R33" s="56" t="s">
        <v>20</v>
      </c>
      <c r="S33" s="99" t="s">
        <v>8</v>
      </c>
      <c r="T33" s="100"/>
      <c r="U33" s="98"/>
    </row>
    <row r="34" spans="1:21" x14ac:dyDescent="0.2">
      <c r="A34" s="4">
        <v>1</v>
      </c>
      <c r="B34" s="81">
        <v>2</v>
      </c>
      <c r="C34" s="82"/>
      <c r="D34" s="82"/>
      <c r="E34" s="82"/>
      <c r="F34" s="82"/>
      <c r="G34" s="82"/>
      <c r="H34" s="82"/>
      <c r="I34" s="82"/>
      <c r="J34" s="83"/>
      <c r="K34" s="4">
        <v>3</v>
      </c>
      <c r="L34" s="4">
        <v>4</v>
      </c>
      <c r="M34" s="4">
        <v>5</v>
      </c>
      <c r="N34" s="4">
        <v>6</v>
      </c>
      <c r="O34" s="4">
        <v>7</v>
      </c>
      <c r="P34" s="4">
        <v>8</v>
      </c>
      <c r="Q34" s="4">
        <v>9</v>
      </c>
      <c r="R34" s="4">
        <v>10</v>
      </c>
      <c r="S34" s="81">
        <v>11</v>
      </c>
      <c r="T34" s="83"/>
      <c r="U34" s="4">
        <v>12</v>
      </c>
    </row>
    <row r="35" spans="1:21" ht="25.5" customHeight="1" x14ac:dyDescent="0.2">
      <c r="A35" s="6">
        <v>1</v>
      </c>
      <c r="B35" s="72" t="s">
        <v>27</v>
      </c>
      <c r="C35" s="73"/>
      <c r="D35" s="73"/>
      <c r="E35" s="73"/>
      <c r="F35" s="73"/>
      <c r="G35" s="73"/>
      <c r="H35" s="73"/>
      <c r="I35" s="73"/>
      <c r="J35" s="74"/>
      <c r="K35" s="25"/>
      <c r="L35" s="26"/>
      <c r="M35" s="25"/>
      <c r="N35" s="25"/>
      <c r="O35" s="26"/>
      <c r="P35" s="25"/>
      <c r="Q35" s="25"/>
      <c r="R35" s="26"/>
      <c r="S35" s="85"/>
      <c r="T35" s="86"/>
      <c r="U35" s="25"/>
    </row>
    <row r="36" spans="1:21" ht="141.75" customHeight="1" x14ac:dyDescent="0.2">
      <c r="A36" s="6">
        <v>2</v>
      </c>
      <c r="B36" s="72" t="s">
        <v>53</v>
      </c>
      <c r="C36" s="73"/>
      <c r="D36" s="73"/>
      <c r="E36" s="73"/>
      <c r="F36" s="73"/>
      <c r="G36" s="73"/>
      <c r="H36" s="73"/>
      <c r="I36" s="73"/>
      <c r="J36" s="74"/>
      <c r="K36" s="26"/>
      <c r="L36" s="25"/>
      <c r="M36" s="26"/>
      <c r="N36" s="26"/>
      <c r="O36" s="25"/>
      <c r="P36" s="26"/>
      <c r="Q36" s="26"/>
      <c r="R36" s="25"/>
      <c r="S36" s="87"/>
      <c r="T36" s="88"/>
      <c r="U36" s="25"/>
    </row>
    <row r="37" spans="1:21" ht="45" customHeight="1" x14ac:dyDescent="0.2">
      <c r="A37" s="6">
        <v>3</v>
      </c>
      <c r="B37" s="72" t="s">
        <v>27</v>
      </c>
      <c r="C37" s="73"/>
      <c r="D37" s="73"/>
      <c r="E37" s="73"/>
      <c r="F37" s="73"/>
      <c r="G37" s="73"/>
      <c r="H37" s="73"/>
      <c r="I37" s="73"/>
      <c r="J37" s="74"/>
      <c r="K37" s="26"/>
      <c r="L37" s="25"/>
      <c r="M37" s="26"/>
      <c r="N37" s="26"/>
      <c r="O37" s="25"/>
      <c r="P37" s="26"/>
      <c r="Q37" s="26"/>
      <c r="R37" s="25"/>
      <c r="S37" s="87"/>
      <c r="T37" s="88"/>
      <c r="U37" s="25"/>
    </row>
    <row r="38" spans="1:21" ht="138.75" customHeight="1" x14ac:dyDescent="0.2">
      <c r="A38" s="6">
        <v>4</v>
      </c>
      <c r="B38" s="72" t="s">
        <v>54</v>
      </c>
      <c r="C38" s="73"/>
      <c r="D38" s="73"/>
      <c r="E38" s="73"/>
      <c r="F38" s="73"/>
      <c r="G38" s="73"/>
      <c r="H38" s="73"/>
      <c r="I38" s="73"/>
      <c r="J38" s="74"/>
      <c r="K38" s="26"/>
      <c r="L38" s="25"/>
      <c r="M38" s="26"/>
      <c r="N38" s="26"/>
      <c r="O38" s="25"/>
      <c r="P38" s="26"/>
      <c r="Q38" s="26"/>
      <c r="R38" s="25"/>
      <c r="S38" s="87"/>
      <c r="T38" s="88"/>
      <c r="U38" s="25"/>
    </row>
    <row r="39" spans="1:21" ht="66.75" customHeight="1" x14ac:dyDescent="0.2">
      <c r="A39" s="6">
        <v>5</v>
      </c>
      <c r="B39" s="72" t="s">
        <v>55</v>
      </c>
      <c r="C39" s="73"/>
      <c r="D39" s="73"/>
      <c r="E39" s="73"/>
      <c r="F39" s="73"/>
      <c r="G39" s="73"/>
      <c r="H39" s="73"/>
      <c r="I39" s="73"/>
      <c r="J39" s="74"/>
      <c r="K39" s="26"/>
      <c r="L39" s="25"/>
      <c r="M39" s="26"/>
      <c r="N39" s="26"/>
      <c r="O39" s="25"/>
      <c r="P39" s="26"/>
      <c r="Q39" s="26"/>
      <c r="R39" s="25"/>
      <c r="S39" s="87"/>
      <c r="T39" s="88"/>
      <c r="U39" s="25"/>
    </row>
    <row r="40" spans="1:21" ht="75" customHeight="1" x14ac:dyDescent="0.2">
      <c r="A40" s="6">
        <v>6</v>
      </c>
      <c r="B40" s="72" t="s">
        <v>36</v>
      </c>
      <c r="C40" s="73"/>
      <c r="D40" s="73"/>
      <c r="E40" s="73"/>
      <c r="F40" s="73"/>
      <c r="G40" s="73"/>
      <c r="H40" s="73"/>
      <c r="I40" s="73"/>
      <c r="J40" s="74"/>
      <c r="K40" s="27"/>
      <c r="L40" s="10">
        <f>L35*207.9</f>
        <v>0</v>
      </c>
      <c r="M40" s="27"/>
      <c r="N40" s="27"/>
      <c r="O40" s="27"/>
      <c r="P40" s="27"/>
      <c r="Q40" s="27"/>
      <c r="R40" s="27"/>
      <c r="S40" s="89"/>
      <c r="T40" s="90"/>
      <c r="U40" s="28">
        <f>L40</f>
        <v>0</v>
      </c>
    </row>
    <row r="41" spans="1:21" ht="78" customHeight="1" x14ac:dyDescent="0.2">
      <c r="A41" s="6">
        <v>7</v>
      </c>
      <c r="B41" s="72" t="s">
        <v>35</v>
      </c>
      <c r="C41" s="73"/>
      <c r="D41" s="73"/>
      <c r="E41" s="73"/>
      <c r="F41" s="73"/>
      <c r="G41" s="73"/>
      <c r="H41" s="73"/>
      <c r="I41" s="73"/>
      <c r="J41" s="74"/>
      <c r="K41" s="27"/>
      <c r="L41" s="27"/>
      <c r="M41" s="27"/>
      <c r="N41" s="27"/>
      <c r="O41" s="10">
        <f>O35*374.22</f>
        <v>0</v>
      </c>
      <c r="P41" s="27"/>
      <c r="Q41" s="27"/>
      <c r="R41" s="10">
        <f>R35*519.75</f>
        <v>0</v>
      </c>
      <c r="S41" s="89"/>
      <c r="T41" s="90"/>
      <c r="U41" s="28">
        <f>O41+R41</f>
        <v>0</v>
      </c>
    </row>
    <row r="42" spans="1:21" ht="78" customHeight="1" x14ac:dyDescent="0.2">
      <c r="A42" s="6">
        <v>8</v>
      </c>
      <c r="B42" s="72" t="s">
        <v>37</v>
      </c>
      <c r="C42" s="73"/>
      <c r="D42" s="73"/>
      <c r="E42" s="73"/>
      <c r="F42" s="73"/>
      <c r="G42" s="73"/>
      <c r="H42" s="73"/>
      <c r="I42" s="73"/>
      <c r="J42" s="74"/>
      <c r="K42" s="10">
        <f>K36*207.9</f>
        <v>0</v>
      </c>
      <c r="L42" s="27"/>
      <c r="M42" s="27"/>
      <c r="N42" s="27"/>
      <c r="O42" s="27"/>
      <c r="P42" s="27"/>
      <c r="Q42" s="27"/>
      <c r="R42" s="27"/>
      <c r="S42" s="89"/>
      <c r="T42" s="90"/>
      <c r="U42" s="28">
        <f>K42</f>
        <v>0</v>
      </c>
    </row>
    <row r="43" spans="1:21" ht="66.75" customHeight="1" x14ac:dyDescent="0.2">
      <c r="A43" s="6">
        <v>9</v>
      </c>
      <c r="B43" s="72" t="s">
        <v>38</v>
      </c>
      <c r="C43" s="73"/>
      <c r="D43" s="73"/>
      <c r="E43" s="73"/>
      <c r="F43" s="73"/>
      <c r="G43" s="73"/>
      <c r="H43" s="73"/>
      <c r="I43" s="73"/>
      <c r="J43" s="74"/>
      <c r="K43" s="27"/>
      <c r="L43" s="27"/>
      <c r="M43" s="10">
        <f>M36*59.4</f>
        <v>0</v>
      </c>
      <c r="N43" s="27"/>
      <c r="O43" s="27"/>
      <c r="P43" s="27"/>
      <c r="Q43" s="27"/>
      <c r="R43" s="27"/>
      <c r="S43" s="89"/>
      <c r="T43" s="90"/>
      <c r="U43" s="28">
        <f>M43</f>
        <v>0</v>
      </c>
    </row>
    <row r="44" spans="1:21" ht="76.5" customHeight="1" x14ac:dyDescent="0.2">
      <c r="A44" s="6">
        <v>10</v>
      </c>
      <c r="B44" s="72" t="s">
        <v>56</v>
      </c>
      <c r="C44" s="73"/>
      <c r="D44" s="73"/>
      <c r="E44" s="73"/>
      <c r="F44" s="73"/>
      <c r="G44" s="73"/>
      <c r="H44" s="73"/>
      <c r="I44" s="73"/>
      <c r="J44" s="74"/>
      <c r="K44" s="27"/>
      <c r="L44" s="27"/>
      <c r="M44" s="27"/>
      <c r="N44" s="10">
        <f>N36*291.06</f>
        <v>0</v>
      </c>
      <c r="O44" s="27"/>
      <c r="P44" s="10">
        <f>P36*332.64</f>
        <v>0</v>
      </c>
      <c r="Q44" s="10">
        <f>Q36*519.75</f>
        <v>0</v>
      </c>
      <c r="R44" s="27"/>
      <c r="S44" s="78">
        <f>S36*594</f>
        <v>0</v>
      </c>
      <c r="T44" s="79">
        <f t="shared" ref="T44" si="0">T36*519.75</f>
        <v>0</v>
      </c>
      <c r="U44" s="28">
        <f>N44+P44+Q44+S44</f>
        <v>0</v>
      </c>
    </row>
    <row r="45" spans="1:21" ht="76.5" customHeight="1" x14ac:dyDescent="0.2">
      <c r="A45" s="6">
        <v>11</v>
      </c>
      <c r="B45" s="72" t="s">
        <v>39</v>
      </c>
      <c r="C45" s="73"/>
      <c r="D45" s="73"/>
      <c r="E45" s="73"/>
      <c r="F45" s="73"/>
      <c r="G45" s="73"/>
      <c r="H45" s="73"/>
      <c r="I45" s="73"/>
      <c r="J45" s="74"/>
      <c r="K45" s="10">
        <f>K37*207.9</f>
        <v>0</v>
      </c>
      <c r="L45" s="27"/>
      <c r="M45" s="27"/>
      <c r="N45" s="27"/>
      <c r="O45" s="27"/>
      <c r="P45" s="27"/>
      <c r="Q45" s="27"/>
      <c r="R45" s="27"/>
      <c r="S45" s="89"/>
      <c r="T45" s="90"/>
      <c r="U45" s="28">
        <f>K45</f>
        <v>0</v>
      </c>
    </row>
    <row r="46" spans="1:21" ht="69" customHeight="1" x14ac:dyDescent="0.2">
      <c r="A46" s="6">
        <v>12</v>
      </c>
      <c r="B46" s="72" t="s">
        <v>40</v>
      </c>
      <c r="C46" s="73"/>
      <c r="D46" s="73"/>
      <c r="E46" s="73"/>
      <c r="F46" s="73"/>
      <c r="G46" s="73"/>
      <c r="H46" s="73"/>
      <c r="I46" s="73"/>
      <c r="J46" s="74"/>
      <c r="K46" s="27"/>
      <c r="L46" s="27"/>
      <c r="M46" s="10">
        <f>M37*59.4</f>
        <v>0</v>
      </c>
      <c r="N46" s="27"/>
      <c r="O46" s="27"/>
      <c r="P46" s="27"/>
      <c r="Q46" s="27"/>
      <c r="R46" s="27"/>
      <c r="S46" s="89"/>
      <c r="T46" s="90"/>
      <c r="U46" s="28">
        <f>M46</f>
        <v>0</v>
      </c>
    </row>
    <row r="47" spans="1:21" ht="75.75" customHeight="1" x14ac:dyDescent="0.2">
      <c r="A47" s="6">
        <v>13</v>
      </c>
      <c r="B47" s="72" t="s">
        <v>57</v>
      </c>
      <c r="C47" s="73"/>
      <c r="D47" s="73"/>
      <c r="E47" s="73"/>
      <c r="F47" s="73"/>
      <c r="G47" s="73"/>
      <c r="H47" s="73"/>
      <c r="I47" s="73"/>
      <c r="J47" s="74"/>
      <c r="K47" s="27"/>
      <c r="L47" s="27"/>
      <c r="M47" s="27"/>
      <c r="N47" s="10">
        <f>N37*291.06</f>
        <v>0</v>
      </c>
      <c r="O47" s="27"/>
      <c r="P47" s="10">
        <f>P37*332.64</f>
        <v>0</v>
      </c>
      <c r="Q47" s="10">
        <f>Q37*519.75</f>
        <v>0</v>
      </c>
      <c r="R47" s="27"/>
      <c r="S47" s="78">
        <f>S37*594</f>
        <v>0</v>
      </c>
      <c r="T47" s="79"/>
      <c r="U47" s="28">
        <f>N47+P47+Q47+S47</f>
        <v>0</v>
      </c>
    </row>
    <row r="48" spans="1:21" ht="75.75" customHeight="1" x14ac:dyDescent="0.2">
      <c r="A48" s="6">
        <v>14</v>
      </c>
      <c r="B48" s="72" t="s">
        <v>41</v>
      </c>
      <c r="C48" s="73"/>
      <c r="D48" s="73"/>
      <c r="E48" s="73"/>
      <c r="F48" s="73"/>
      <c r="G48" s="73"/>
      <c r="H48" s="73"/>
      <c r="I48" s="73"/>
      <c r="J48" s="74"/>
      <c r="K48" s="10">
        <f>K38*207.9</f>
        <v>0</v>
      </c>
      <c r="L48" s="27"/>
      <c r="M48" s="27"/>
      <c r="N48" s="27"/>
      <c r="O48" s="27"/>
      <c r="P48" s="27"/>
      <c r="Q48" s="27"/>
      <c r="R48" s="27"/>
      <c r="S48" s="89"/>
      <c r="T48" s="90"/>
      <c r="U48" s="28">
        <f>K48</f>
        <v>0</v>
      </c>
    </row>
    <row r="49" spans="1:22" ht="65.25" customHeight="1" x14ac:dyDescent="0.2">
      <c r="A49" s="6">
        <v>15</v>
      </c>
      <c r="B49" s="72" t="s">
        <v>58</v>
      </c>
      <c r="C49" s="73"/>
      <c r="D49" s="73"/>
      <c r="E49" s="73"/>
      <c r="F49" s="73"/>
      <c r="G49" s="73"/>
      <c r="H49" s="73"/>
      <c r="I49" s="73"/>
      <c r="J49" s="74"/>
      <c r="K49" s="27"/>
      <c r="L49" s="27"/>
      <c r="M49" s="10">
        <f>M38*59.4</f>
        <v>0</v>
      </c>
      <c r="N49" s="27"/>
      <c r="O49" s="27"/>
      <c r="P49" s="27"/>
      <c r="Q49" s="27"/>
      <c r="R49" s="27"/>
      <c r="S49" s="89"/>
      <c r="T49" s="90"/>
      <c r="U49" s="28">
        <f>M49</f>
        <v>0</v>
      </c>
    </row>
    <row r="50" spans="1:22" ht="81" customHeight="1" x14ac:dyDescent="0.2">
      <c r="A50" s="6">
        <v>16</v>
      </c>
      <c r="B50" s="72" t="s">
        <v>59</v>
      </c>
      <c r="C50" s="73"/>
      <c r="D50" s="73"/>
      <c r="E50" s="73"/>
      <c r="F50" s="73"/>
      <c r="G50" s="73"/>
      <c r="H50" s="73"/>
      <c r="I50" s="73"/>
      <c r="J50" s="74"/>
      <c r="K50" s="27"/>
      <c r="L50" s="27"/>
      <c r="M50" s="27"/>
      <c r="N50" s="10">
        <f>N38*291.06</f>
        <v>0</v>
      </c>
      <c r="O50" s="27"/>
      <c r="P50" s="10">
        <f>P38*332.64</f>
        <v>0</v>
      </c>
      <c r="Q50" s="10">
        <f>Q38*519.75</f>
        <v>0</v>
      </c>
      <c r="R50" s="27"/>
      <c r="S50" s="78">
        <f>S38*594</f>
        <v>0</v>
      </c>
      <c r="T50" s="79">
        <f t="shared" ref="T50:T51" si="1">T38*519.75</f>
        <v>0</v>
      </c>
      <c r="U50" s="28">
        <f>N50+P50+Q50+S50</f>
        <v>0</v>
      </c>
    </row>
    <row r="51" spans="1:22" ht="111.75" customHeight="1" x14ac:dyDescent="0.2">
      <c r="A51" s="6">
        <v>17</v>
      </c>
      <c r="B51" s="72" t="s">
        <v>60</v>
      </c>
      <c r="C51" s="73"/>
      <c r="D51" s="73"/>
      <c r="E51" s="73"/>
      <c r="F51" s="73"/>
      <c r="G51" s="73"/>
      <c r="H51" s="73"/>
      <c r="I51" s="73"/>
      <c r="J51" s="74"/>
      <c r="K51" s="10">
        <f>K39*207.9</f>
        <v>0</v>
      </c>
      <c r="L51" s="27"/>
      <c r="M51" s="10">
        <f>M39*59.4</f>
        <v>0</v>
      </c>
      <c r="N51" s="10">
        <f>N39*291.06</f>
        <v>0</v>
      </c>
      <c r="O51" s="27"/>
      <c r="P51" s="10">
        <f>P39*332.64</f>
        <v>0</v>
      </c>
      <c r="Q51" s="10">
        <f>Q39*519.75</f>
        <v>0</v>
      </c>
      <c r="R51" s="27"/>
      <c r="S51" s="78">
        <f>S39*594</f>
        <v>0</v>
      </c>
      <c r="T51" s="79">
        <f t="shared" si="1"/>
        <v>0</v>
      </c>
      <c r="U51" s="28">
        <f>K51+M51+N51+P51+Q51+S51</f>
        <v>0</v>
      </c>
    </row>
    <row r="52" spans="1:22" ht="29.25" customHeight="1" x14ac:dyDescent="0.2">
      <c r="A52" s="6">
        <v>18</v>
      </c>
      <c r="B52" s="72" t="s">
        <v>61</v>
      </c>
      <c r="C52" s="73"/>
      <c r="D52" s="73"/>
      <c r="E52" s="73"/>
      <c r="F52" s="73"/>
      <c r="G52" s="73"/>
      <c r="H52" s="73"/>
      <c r="I52" s="73"/>
      <c r="J52" s="74"/>
      <c r="K52" s="16">
        <f>K42+K45+K48+K51</f>
        <v>0</v>
      </c>
      <c r="L52" s="16">
        <f>L40</f>
        <v>0</v>
      </c>
      <c r="M52" s="16">
        <f>M43+M46+M49+M51</f>
        <v>0</v>
      </c>
      <c r="N52" s="16">
        <f>N44+N47+N50+N51</f>
        <v>0</v>
      </c>
      <c r="O52" s="16">
        <f>O41</f>
        <v>0</v>
      </c>
      <c r="P52" s="16">
        <f>P44+P47+P50+P51</f>
        <v>0</v>
      </c>
      <c r="Q52" s="16">
        <f>Q44+Q47+Q50+Q51</f>
        <v>0</v>
      </c>
      <c r="R52" s="16">
        <f>R41</f>
        <v>0</v>
      </c>
      <c r="S52" s="66">
        <f>S44+S47+S50+S51</f>
        <v>0</v>
      </c>
      <c r="T52" s="67"/>
      <c r="U52" s="16">
        <f>SUM(U40:U51)</f>
        <v>0</v>
      </c>
    </row>
    <row r="53" spans="1:22" ht="29.25" customHeight="1" x14ac:dyDescent="0.2">
      <c r="A53" s="6">
        <v>19</v>
      </c>
      <c r="B53" s="91" t="s">
        <v>31</v>
      </c>
      <c r="C53" s="91"/>
      <c r="D53" s="91"/>
      <c r="E53" s="91"/>
      <c r="F53" s="91"/>
      <c r="G53" s="91"/>
      <c r="H53" s="91"/>
      <c r="I53" s="91"/>
      <c r="J53" s="91"/>
      <c r="K53" s="16">
        <f>ROUNDDOWN(K52*0.01,2)</f>
        <v>0</v>
      </c>
      <c r="L53" s="16">
        <f t="shared" ref="L53:U53" si="2">ROUNDDOWN(L52*0.01,2)</f>
        <v>0</v>
      </c>
      <c r="M53" s="16">
        <f t="shared" si="2"/>
        <v>0</v>
      </c>
      <c r="N53" s="16">
        <f t="shared" si="2"/>
        <v>0</v>
      </c>
      <c r="O53" s="16">
        <f t="shared" si="2"/>
        <v>0</v>
      </c>
      <c r="P53" s="16">
        <f t="shared" si="2"/>
        <v>0</v>
      </c>
      <c r="Q53" s="16">
        <f t="shared" si="2"/>
        <v>0</v>
      </c>
      <c r="R53" s="16">
        <f t="shared" si="2"/>
        <v>0</v>
      </c>
      <c r="S53" s="66">
        <f t="shared" si="2"/>
        <v>0</v>
      </c>
      <c r="T53" s="67"/>
      <c r="U53" s="16">
        <f t="shared" si="2"/>
        <v>0</v>
      </c>
      <c r="V53" s="47"/>
    </row>
    <row r="54" spans="1:22" ht="29.25" customHeight="1" x14ac:dyDescent="0.2">
      <c r="A54" s="6">
        <v>20</v>
      </c>
      <c r="B54" s="91" t="s">
        <v>32</v>
      </c>
      <c r="C54" s="91"/>
      <c r="D54" s="91"/>
      <c r="E54" s="91"/>
      <c r="F54" s="91"/>
      <c r="G54" s="91"/>
      <c r="H54" s="91"/>
      <c r="I54" s="91"/>
      <c r="J54" s="91"/>
      <c r="K54" s="16">
        <f>K52+K53</f>
        <v>0</v>
      </c>
      <c r="L54" s="16">
        <f t="shared" ref="L54:U54" si="3">L52+L53</f>
        <v>0</v>
      </c>
      <c r="M54" s="16">
        <f t="shared" si="3"/>
        <v>0</v>
      </c>
      <c r="N54" s="16">
        <f t="shared" si="3"/>
        <v>0</v>
      </c>
      <c r="O54" s="16">
        <f t="shared" si="3"/>
        <v>0</v>
      </c>
      <c r="P54" s="16">
        <f t="shared" si="3"/>
        <v>0</v>
      </c>
      <c r="Q54" s="16">
        <f t="shared" si="3"/>
        <v>0</v>
      </c>
      <c r="R54" s="16">
        <f t="shared" si="3"/>
        <v>0</v>
      </c>
      <c r="S54" s="66">
        <f t="shared" si="3"/>
        <v>0</v>
      </c>
      <c r="T54" s="67"/>
      <c r="U54" s="16">
        <f t="shared" si="3"/>
        <v>0</v>
      </c>
      <c r="V54" s="47"/>
    </row>
    <row r="55" spans="1:22" ht="14.25" x14ac:dyDescent="0.2">
      <c r="A55" s="29"/>
      <c r="B55" s="30"/>
      <c r="C55" s="30"/>
    </row>
    <row r="56" spans="1:22" ht="20.25" customHeight="1" thickBot="1" x14ac:dyDescent="0.25">
      <c r="A56" s="68" t="s">
        <v>62</v>
      </c>
      <c r="B56" s="68"/>
      <c r="C56" s="68"/>
      <c r="D56" s="68"/>
      <c r="E56" s="68"/>
      <c r="F56" s="68"/>
      <c r="G56" s="68"/>
      <c r="H56" s="68"/>
      <c r="I56" s="68"/>
      <c r="J56" s="68"/>
      <c r="K56" s="68"/>
      <c r="L56" s="68"/>
      <c r="M56" s="68"/>
      <c r="N56" s="68"/>
      <c r="O56" s="68"/>
      <c r="P56" s="68"/>
      <c r="R56" s="57"/>
      <c r="S56" s="57"/>
      <c r="T56" s="57"/>
      <c r="U56" s="57"/>
    </row>
    <row r="57" spans="1:22" ht="22.5" customHeight="1" thickBot="1" x14ac:dyDescent="0.25">
      <c r="A57" s="68"/>
      <c r="B57" s="68"/>
      <c r="C57" s="68"/>
      <c r="D57" s="68"/>
      <c r="E57" s="68"/>
      <c r="F57" s="68"/>
      <c r="G57" s="68"/>
      <c r="H57" s="68"/>
      <c r="I57" s="68"/>
      <c r="J57" s="68"/>
      <c r="K57" s="68"/>
      <c r="L57" s="68"/>
      <c r="M57" s="68"/>
      <c r="N57" s="68"/>
      <c r="O57" s="68"/>
      <c r="P57" s="68"/>
      <c r="Q57" s="31">
        <f>U54</f>
        <v>0</v>
      </c>
      <c r="R57" s="57"/>
      <c r="S57" s="57"/>
      <c r="T57" s="57"/>
      <c r="U57" s="57"/>
    </row>
    <row r="58" spans="1:22" ht="22.5" customHeight="1" x14ac:dyDescent="0.2">
      <c r="A58" s="55"/>
      <c r="B58" s="55"/>
      <c r="C58" s="55"/>
      <c r="D58" s="55"/>
      <c r="E58" s="55"/>
      <c r="F58" s="55"/>
      <c r="G58" s="55"/>
      <c r="H58" s="55"/>
      <c r="I58" s="55"/>
      <c r="J58" s="55"/>
      <c r="K58" s="55"/>
      <c r="L58" s="55"/>
      <c r="M58" s="55"/>
      <c r="N58" s="55"/>
      <c r="O58" s="55"/>
      <c r="P58" s="35"/>
      <c r="Q58" s="57"/>
      <c r="R58" s="57"/>
      <c r="S58" s="57"/>
      <c r="T58" s="57"/>
      <c r="U58" s="57"/>
    </row>
    <row r="59" spans="1:22" ht="37.5" customHeight="1" x14ac:dyDescent="0.25">
      <c r="A59" s="96" t="s">
        <v>63</v>
      </c>
      <c r="B59" s="96"/>
      <c r="C59" s="96"/>
      <c r="D59" s="96"/>
      <c r="E59" s="96"/>
      <c r="F59" s="96"/>
      <c r="G59" s="96"/>
      <c r="H59" s="96"/>
      <c r="I59" s="96"/>
      <c r="J59" s="96"/>
      <c r="K59" s="96"/>
      <c r="L59" s="96"/>
      <c r="M59" s="96"/>
      <c r="N59" s="96"/>
      <c r="O59" s="96"/>
      <c r="P59" s="96"/>
      <c r="Q59" s="96"/>
      <c r="R59" s="96"/>
      <c r="S59" s="96"/>
      <c r="T59" s="96"/>
      <c r="U59" s="96"/>
      <c r="V59" s="96"/>
    </row>
    <row r="60" spans="1:22" ht="18" x14ac:dyDescent="0.25">
      <c r="A60" s="33"/>
      <c r="B60" s="33"/>
      <c r="C60" s="33"/>
      <c r="D60" s="33"/>
      <c r="E60" s="33"/>
      <c r="F60" s="33"/>
      <c r="G60" s="33"/>
      <c r="H60" s="33"/>
      <c r="I60" s="33"/>
      <c r="J60" s="33"/>
      <c r="K60" s="33"/>
      <c r="L60" s="33"/>
      <c r="M60" s="33"/>
      <c r="N60" s="33"/>
      <c r="O60" s="33"/>
      <c r="P60" s="33"/>
      <c r="Q60" s="33"/>
      <c r="R60" s="33"/>
      <c r="T60" s="33"/>
      <c r="U60" s="33"/>
      <c r="V60" s="33"/>
    </row>
    <row r="61" spans="1:22" ht="102" customHeight="1" x14ac:dyDescent="0.2">
      <c r="A61" s="77" t="s">
        <v>4</v>
      </c>
      <c r="B61" s="77" t="s">
        <v>26</v>
      </c>
      <c r="C61" s="77"/>
      <c r="D61" s="77"/>
      <c r="E61" s="77"/>
      <c r="F61" s="77"/>
      <c r="G61" s="77"/>
      <c r="H61" s="77"/>
      <c r="I61" s="77"/>
      <c r="J61" s="77"/>
      <c r="K61" s="69" t="s">
        <v>64</v>
      </c>
      <c r="L61" s="70"/>
      <c r="M61" s="70"/>
      <c r="N61" s="70"/>
      <c r="O61" s="70"/>
      <c r="P61" s="70"/>
      <c r="Q61" s="70"/>
      <c r="R61" s="71"/>
      <c r="S61" s="69" t="s">
        <v>65</v>
      </c>
      <c r="T61" s="71"/>
      <c r="U61" s="97" t="s">
        <v>5</v>
      </c>
    </row>
    <row r="62" spans="1:22" ht="45" customHeight="1" x14ac:dyDescent="0.2">
      <c r="A62" s="77"/>
      <c r="B62" s="77"/>
      <c r="C62" s="77"/>
      <c r="D62" s="77"/>
      <c r="E62" s="77"/>
      <c r="F62" s="77"/>
      <c r="G62" s="77"/>
      <c r="H62" s="77"/>
      <c r="I62" s="77"/>
      <c r="J62" s="77"/>
      <c r="K62" s="56" t="s">
        <v>6</v>
      </c>
      <c r="L62" s="56" t="s">
        <v>7</v>
      </c>
      <c r="M62" s="56" t="s">
        <v>8</v>
      </c>
      <c r="N62" s="56" t="s">
        <v>9</v>
      </c>
      <c r="O62" s="56" t="s">
        <v>10</v>
      </c>
      <c r="P62" s="56" t="s">
        <v>11</v>
      </c>
      <c r="Q62" s="56" t="s">
        <v>19</v>
      </c>
      <c r="R62" s="56" t="s">
        <v>20</v>
      </c>
      <c r="S62" s="99" t="s">
        <v>8</v>
      </c>
      <c r="T62" s="100"/>
      <c r="U62" s="98"/>
    </row>
    <row r="63" spans="1:22" x14ac:dyDescent="0.2">
      <c r="A63" s="4">
        <v>1</v>
      </c>
      <c r="B63" s="81">
        <v>2</v>
      </c>
      <c r="C63" s="82"/>
      <c r="D63" s="82"/>
      <c r="E63" s="82"/>
      <c r="F63" s="82"/>
      <c r="G63" s="82"/>
      <c r="H63" s="82"/>
      <c r="I63" s="82"/>
      <c r="J63" s="83"/>
      <c r="K63" s="4">
        <v>3</v>
      </c>
      <c r="L63" s="4">
        <v>4</v>
      </c>
      <c r="M63" s="4">
        <v>5</v>
      </c>
      <c r="N63" s="4">
        <v>6</v>
      </c>
      <c r="O63" s="4">
        <v>7</v>
      </c>
      <c r="P63" s="4">
        <v>8</v>
      </c>
      <c r="Q63" s="4">
        <v>9</v>
      </c>
      <c r="R63" s="4">
        <v>10</v>
      </c>
      <c r="S63" s="81">
        <v>11</v>
      </c>
      <c r="T63" s="83"/>
      <c r="U63" s="4">
        <v>12</v>
      </c>
    </row>
    <row r="64" spans="1:22" ht="33.75" customHeight="1" x14ac:dyDescent="0.2">
      <c r="A64" s="6">
        <v>1</v>
      </c>
      <c r="B64" s="72" t="s">
        <v>27</v>
      </c>
      <c r="C64" s="73"/>
      <c r="D64" s="73"/>
      <c r="E64" s="73"/>
      <c r="F64" s="73"/>
      <c r="G64" s="73"/>
      <c r="H64" s="73"/>
      <c r="I64" s="73"/>
      <c r="J64" s="74"/>
      <c r="K64" s="26"/>
      <c r="L64" s="26"/>
      <c r="M64" s="26"/>
      <c r="N64" s="26"/>
      <c r="O64" s="26"/>
      <c r="P64" s="26"/>
      <c r="Q64" s="26"/>
      <c r="R64" s="26"/>
      <c r="S64" s="87"/>
      <c r="T64" s="88"/>
      <c r="U64" s="25"/>
    </row>
    <row r="65" spans="1:22" ht="60" customHeight="1" x14ac:dyDescent="0.2">
      <c r="A65" s="6">
        <v>2</v>
      </c>
      <c r="B65" s="118" t="s">
        <v>66</v>
      </c>
      <c r="C65" s="118"/>
      <c r="D65" s="118"/>
      <c r="E65" s="118"/>
      <c r="F65" s="118"/>
      <c r="G65" s="118"/>
      <c r="H65" s="118"/>
      <c r="I65" s="118"/>
      <c r="J65" s="118"/>
      <c r="K65" s="48">
        <f>K64*128.7</f>
        <v>0</v>
      </c>
      <c r="L65" s="48">
        <f t="shared" ref="L65:M65" si="4">L64*128.7</f>
        <v>0</v>
      </c>
      <c r="M65" s="48">
        <f t="shared" si="4"/>
        <v>0</v>
      </c>
      <c r="N65" s="48">
        <f>N64*64.35</f>
        <v>0</v>
      </c>
      <c r="O65" s="48">
        <f t="shared" ref="O65:R65" si="5">O64*64.35</f>
        <v>0</v>
      </c>
      <c r="P65" s="48">
        <f t="shared" si="5"/>
        <v>0</v>
      </c>
      <c r="Q65" s="48">
        <f t="shared" si="5"/>
        <v>0</v>
      </c>
      <c r="R65" s="48">
        <f t="shared" si="5"/>
        <v>0</v>
      </c>
      <c r="S65" s="78">
        <f>S64*64.35</f>
        <v>0</v>
      </c>
      <c r="T65" s="79">
        <f t="shared" ref="T65" si="6">T64*61.88</f>
        <v>0</v>
      </c>
      <c r="U65" s="28">
        <f>K65+L65+M65+N65+O65+P65+Q65+R65+S65</f>
        <v>0</v>
      </c>
    </row>
    <row r="66" spans="1:22" ht="35.25" customHeight="1" x14ac:dyDescent="0.2">
      <c r="A66" s="4">
        <v>3</v>
      </c>
      <c r="B66" s="92" t="s">
        <v>33</v>
      </c>
      <c r="C66" s="93"/>
      <c r="D66" s="93"/>
      <c r="E66" s="93"/>
      <c r="F66" s="93"/>
      <c r="G66" s="93"/>
      <c r="H66" s="93"/>
      <c r="I66" s="93"/>
      <c r="J66" s="94"/>
      <c r="K66" s="28">
        <f>ROUNDDOWN(K65*0.01,2)</f>
        <v>0</v>
      </c>
      <c r="L66" s="28">
        <f t="shared" ref="L66:U66" si="7">ROUNDDOWN(L65*0.01,2)</f>
        <v>0</v>
      </c>
      <c r="M66" s="28">
        <f t="shared" si="7"/>
        <v>0</v>
      </c>
      <c r="N66" s="28">
        <f t="shared" si="7"/>
        <v>0</v>
      </c>
      <c r="O66" s="28">
        <f t="shared" si="7"/>
        <v>0</v>
      </c>
      <c r="P66" s="28">
        <f t="shared" si="7"/>
        <v>0</v>
      </c>
      <c r="Q66" s="28">
        <f t="shared" si="7"/>
        <v>0</v>
      </c>
      <c r="R66" s="28">
        <f t="shared" si="7"/>
        <v>0</v>
      </c>
      <c r="S66" s="119">
        <f t="shared" si="7"/>
        <v>0</v>
      </c>
      <c r="T66" s="120"/>
      <c r="U66" s="28">
        <f t="shared" si="7"/>
        <v>0</v>
      </c>
      <c r="V66" s="14"/>
    </row>
    <row r="67" spans="1:22" ht="32.25" customHeight="1" x14ac:dyDescent="0.2">
      <c r="A67" s="4">
        <v>4</v>
      </c>
      <c r="B67" s="95" t="s">
        <v>34</v>
      </c>
      <c r="C67" s="95"/>
      <c r="D67" s="95"/>
      <c r="E67" s="95"/>
      <c r="F67" s="95"/>
      <c r="G67" s="95"/>
      <c r="H67" s="95"/>
      <c r="I67" s="95"/>
      <c r="J67" s="95"/>
      <c r="K67" s="28">
        <f>K65+K66</f>
        <v>0</v>
      </c>
      <c r="L67" s="28">
        <f t="shared" ref="L67:U67" si="8">L65+L66</f>
        <v>0</v>
      </c>
      <c r="M67" s="28">
        <f t="shared" si="8"/>
        <v>0</v>
      </c>
      <c r="N67" s="28">
        <f t="shared" si="8"/>
        <v>0</v>
      </c>
      <c r="O67" s="28">
        <f t="shared" si="8"/>
        <v>0</v>
      </c>
      <c r="P67" s="28">
        <f t="shared" si="8"/>
        <v>0</v>
      </c>
      <c r="Q67" s="28">
        <f t="shared" si="8"/>
        <v>0</v>
      </c>
      <c r="R67" s="28">
        <f t="shared" si="8"/>
        <v>0</v>
      </c>
      <c r="S67" s="119">
        <f t="shared" si="8"/>
        <v>0</v>
      </c>
      <c r="T67" s="120"/>
      <c r="U67" s="28">
        <f t="shared" si="8"/>
        <v>0</v>
      </c>
      <c r="V67" s="14"/>
    </row>
    <row r="68" spans="1:22" ht="15" thickBot="1" x14ac:dyDescent="0.25">
      <c r="A68" s="29"/>
      <c r="B68" s="30"/>
      <c r="C68" s="30"/>
    </row>
    <row r="69" spans="1:22" ht="29.25" customHeight="1" thickBot="1" x14ac:dyDescent="0.25">
      <c r="A69" s="101" t="s">
        <v>67</v>
      </c>
      <c r="B69" s="101"/>
      <c r="C69" s="101"/>
      <c r="D69" s="101"/>
      <c r="E69" s="101"/>
      <c r="F69" s="101"/>
      <c r="G69" s="101"/>
      <c r="H69" s="101"/>
      <c r="I69" s="101"/>
      <c r="J69" s="101"/>
      <c r="K69" s="101"/>
      <c r="L69" s="101"/>
      <c r="M69" s="101"/>
      <c r="N69" s="101"/>
      <c r="O69" s="101"/>
      <c r="P69" s="101"/>
      <c r="Q69" s="101"/>
      <c r="R69" s="101"/>
      <c r="S69" s="31">
        <f>U67</f>
        <v>0</v>
      </c>
    </row>
    <row r="70" spans="1:22" ht="43.5" customHeight="1" x14ac:dyDescent="0.2">
      <c r="A70" s="34"/>
      <c r="B70" s="34"/>
      <c r="C70" s="34"/>
      <c r="D70" s="34"/>
      <c r="E70" s="34"/>
      <c r="F70" s="34"/>
      <c r="G70" s="34"/>
      <c r="H70" s="34"/>
      <c r="I70" s="34"/>
      <c r="J70" s="34"/>
      <c r="K70" s="34"/>
      <c r="L70" s="35"/>
      <c r="M70" s="32"/>
    </row>
    <row r="71" spans="1:22" ht="38.25" customHeight="1" x14ac:dyDescent="0.25">
      <c r="A71" s="96" t="s">
        <v>68</v>
      </c>
      <c r="B71" s="96"/>
      <c r="C71" s="96"/>
      <c r="D71" s="96"/>
      <c r="E71" s="96"/>
      <c r="F71" s="96"/>
      <c r="G71" s="96"/>
      <c r="H71" s="96"/>
      <c r="I71" s="96"/>
      <c r="J71" s="96"/>
      <c r="K71" s="96"/>
      <c r="L71" s="96"/>
      <c r="M71" s="96"/>
      <c r="N71" s="96"/>
      <c r="O71" s="96"/>
      <c r="P71" s="96"/>
      <c r="Q71" s="96"/>
      <c r="R71" s="96"/>
      <c r="S71" s="96"/>
      <c r="T71" s="96"/>
      <c r="U71" s="96"/>
      <c r="V71" s="96"/>
    </row>
    <row r="72" spans="1:22" ht="30.75" customHeight="1" x14ac:dyDescent="0.2">
      <c r="A72" s="34"/>
      <c r="B72" s="34"/>
      <c r="C72" s="34"/>
      <c r="D72" s="34"/>
      <c r="E72" s="34"/>
      <c r="F72" s="34"/>
      <c r="G72" s="34"/>
      <c r="H72" s="34"/>
      <c r="I72" s="34"/>
      <c r="J72" s="34"/>
      <c r="K72" s="34"/>
      <c r="L72" s="35"/>
      <c r="M72" s="32"/>
    </row>
    <row r="73" spans="1:22" ht="101.25" customHeight="1" x14ac:dyDescent="0.2">
      <c r="A73" s="77" t="s">
        <v>4</v>
      </c>
      <c r="B73" s="77" t="s">
        <v>26</v>
      </c>
      <c r="C73" s="77"/>
      <c r="D73" s="77"/>
      <c r="E73" s="77"/>
      <c r="F73" s="77"/>
      <c r="G73" s="77"/>
      <c r="H73" s="77"/>
      <c r="I73" s="77"/>
      <c r="J73" s="77"/>
      <c r="K73" s="69" t="s">
        <v>64</v>
      </c>
      <c r="L73" s="70"/>
      <c r="M73" s="70"/>
      <c r="N73" s="70"/>
      <c r="O73" s="70"/>
      <c r="P73" s="70"/>
      <c r="Q73" s="70"/>
      <c r="R73" s="71"/>
      <c r="S73" s="69" t="s">
        <v>65</v>
      </c>
      <c r="T73" s="71"/>
      <c r="U73" s="97" t="s">
        <v>5</v>
      </c>
    </row>
    <row r="74" spans="1:22" ht="38.25" customHeight="1" x14ac:dyDescent="0.2">
      <c r="A74" s="77"/>
      <c r="B74" s="77"/>
      <c r="C74" s="77"/>
      <c r="D74" s="77"/>
      <c r="E74" s="77"/>
      <c r="F74" s="77"/>
      <c r="G74" s="77"/>
      <c r="H74" s="77"/>
      <c r="I74" s="77"/>
      <c r="J74" s="77"/>
      <c r="K74" s="56" t="s">
        <v>6</v>
      </c>
      <c r="L74" s="56" t="s">
        <v>7</v>
      </c>
      <c r="M74" s="56" t="s">
        <v>8</v>
      </c>
      <c r="N74" s="56" t="s">
        <v>9</v>
      </c>
      <c r="O74" s="56" t="s">
        <v>10</v>
      </c>
      <c r="P74" s="56" t="s">
        <v>11</v>
      </c>
      <c r="Q74" s="56" t="s">
        <v>19</v>
      </c>
      <c r="R74" s="56" t="s">
        <v>20</v>
      </c>
      <c r="S74" s="56" t="s">
        <v>7</v>
      </c>
      <c r="T74" s="56" t="s">
        <v>8</v>
      </c>
      <c r="U74" s="98"/>
    </row>
    <row r="75" spans="1:22" x14ac:dyDescent="0.2">
      <c r="A75" s="4">
        <v>1</v>
      </c>
      <c r="B75" s="81">
        <v>2</v>
      </c>
      <c r="C75" s="82"/>
      <c r="D75" s="82"/>
      <c r="E75" s="82"/>
      <c r="F75" s="82"/>
      <c r="G75" s="82"/>
      <c r="H75" s="82"/>
      <c r="I75" s="82"/>
      <c r="J75" s="83"/>
      <c r="K75" s="4">
        <v>3</v>
      </c>
      <c r="L75" s="4">
        <v>4</v>
      </c>
      <c r="M75" s="4">
        <v>5</v>
      </c>
      <c r="N75" s="4">
        <v>6</v>
      </c>
      <c r="O75" s="4">
        <v>7</v>
      </c>
      <c r="P75" s="4">
        <v>8</v>
      </c>
      <c r="Q75" s="4">
        <v>9</v>
      </c>
      <c r="R75" s="4">
        <v>10</v>
      </c>
      <c r="S75" s="4">
        <v>11</v>
      </c>
      <c r="T75" s="4">
        <v>12</v>
      </c>
      <c r="U75" s="4">
        <v>13</v>
      </c>
    </row>
    <row r="76" spans="1:22" ht="135" customHeight="1" x14ac:dyDescent="0.2">
      <c r="A76" s="6">
        <v>1</v>
      </c>
      <c r="B76" s="72" t="s">
        <v>69</v>
      </c>
      <c r="C76" s="73"/>
      <c r="D76" s="73"/>
      <c r="E76" s="73"/>
      <c r="F76" s="73"/>
      <c r="G76" s="73"/>
      <c r="H76" s="73"/>
      <c r="I76" s="73"/>
      <c r="J76" s="74"/>
      <c r="K76" s="26"/>
      <c r="L76" s="26"/>
      <c r="M76" s="26"/>
      <c r="N76" s="26"/>
      <c r="O76" s="26"/>
      <c r="P76" s="26"/>
      <c r="Q76" s="26"/>
      <c r="R76" s="25"/>
      <c r="S76" s="26"/>
      <c r="T76" s="26"/>
      <c r="U76" s="25"/>
    </row>
    <row r="77" spans="1:22" ht="49.5" customHeight="1" x14ac:dyDescent="0.2">
      <c r="A77" s="6">
        <v>2</v>
      </c>
      <c r="B77" s="72" t="s">
        <v>70</v>
      </c>
      <c r="C77" s="73"/>
      <c r="D77" s="73"/>
      <c r="E77" s="73"/>
      <c r="F77" s="73"/>
      <c r="G77" s="73"/>
      <c r="H77" s="73"/>
      <c r="I77" s="73"/>
      <c r="J77" s="74"/>
      <c r="K77" s="26"/>
      <c r="L77" s="26"/>
      <c r="M77" s="26"/>
      <c r="N77" s="26"/>
      <c r="O77" s="26"/>
      <c r="P77" s="26"/>
      <c r="Q77" s="26"/>
      <c r="R77" s="25"/>
      <c r="S77" s="26"/>
      <c r="T77" s="26"/>
      <c r="U77" s="25"/>
    </row>
    <row r="78" spans="1:22" ht="56.25" customHeight="1" x14ac:dyDescent="0.2">
      <c r="A78" s="6">
        <v>3</v>
      </c>
      <c r="B78" s="72" t="s">
        <v>42</v>
      </c>
      <c r="C78" s="73"/>
      <c r="D78" s="73"/>
      <c r="E78" s="73"/>
      <c r="F78" s="73"/>
      <c r="G78" s="73"/>
      <c r="H78" s="73"/>
      <c r="I78" s="73"/>
      <c r="J78" s="74"/>
      <c r="K78" s="25"/>
      <c r="L78" s="25"/>
      <c r="M78" s="25"/>
      <c r="N78" s="25"/>
      <c r="O78" s="26"/>
      <c r="P78" s="25"/>
      <c r="Q78" s="25"/>
      <c r="R78" s="25"/>
      <c r="S78" s="26"/>
      <c r="T78" s="25"/>
      <c r="U78" s="25"/>
    </row>
    <row r="79" spans="1:22" ht="56.25" customHeight="1" x14ac:dyDescent="0.2">
      <c r="A79" s="6">
        <v>4</v>
      </c>
      <c r="B79" s="72" t="s">
        <v>43</v>
      </c>
      <c r="C79" s="73"/>
      <c r="D79" s="73"/>
      <c r="E79" s="73"/>
      <c r="F79" s="73"/>
      <c r="G79" s="73"/>
      <c r="H79" s="73"/>
      <c r="I79" s="73"/>
      <c r="J79" s="74"/>
      <c r="K79" s="26"/>
      <c r="L79" s="26"/>
      <c r="M79" s="26"/>
      <c r="N79" s="26"/>
      <c r="O79" s="26"/>
      <c r="P79" s="26"/>
      <c r="Q79" s="26"/>
      <c r="R79" s="25"/>
      <c r="S79" s="26"/>
      <c r="T79" s="26"/>
      <c r="U79" s="25"/>
    </row>
    <row r="80" spans="1:22" ht="56.25" customHeight="1" x14ac:dyDescent="0.2">
      <c r="A80" s="6">
        <v>5</v>
      </c>
      <c r="B80" s="72" t="s">
        <v>44</v>
      </c>
      <c r="C80" s="73"/>
      <c r="D80" s="73"/>
      <c r="E80" s="73"/>
      <c r="F80" s="73"/>
      <c r="G80" s="73"/>
      <c r="H80" s="73"/>
      <c r="I80" s="73"/>
      <c r="J80" s="74"/>
      <c r="K80" s="26"/>
      <c r="L80" s="26"/>
      <c r="M80" s="26"/>
      <c r="N80" s="26"/>
      <c r="O80" s="26"/>
      <c r="P80" s="26"/>
      <c r="Q80" s="26"/>
      <c r="R80" s="25"/>
      <c r="S80" s="26"/>
      <c r="T80" s="26"/>
      <c r="U80" s="25"/>
    </row>
    <row r="81" spans="1:22" ht="73.5" customHeight="1" x14ac:dyDescent="0.2">
      <c r="A81" s="6">
        <v>6</v>
      </c>
      <c r="B81" s="72" t="s">
        <v>45</v>
      </c>
      <c r="C81" s="73"/>
      <c r="D81" s="73"/>
      <c r="E81" s="73"/>
      <c r="F81" s="73"/>
      <c r="G81" s="73"/>
      <c r="H81" s="73"/>
      <c r="I81" s="73"/>
      <c r="J81" s="74"/>
      <c r="K81" s="10">
        <f>K76*178.2</f>
        <v>0</v>
      </c>
      <c r="L81" s="27"/>
      <c r="M81" s="27"/>
      <c r="N81" s="27"/>
      <c r="O81" s="27"/>
      <c r="P81" s="27"/>
      <c r="Q81" s="27"/>
      <c r="R81" s="27"/>
      <c r="S81" s="27"/>
      <c r="T81" s="27"/>
      <c r="U81" s="10">
        <f>K81</f>
        <v>0</v>
      </c>
    </row>
    <row r="82" spans="1:22" ht="75.75" customHeight="1" x14ac:dyDescent="0.2">
      <c r="A82" s="6">
        <v>7</v>
      </c>
      <c r="B82" s="72" t="s">
        <v>46</v>
      </c>
      <c r="C82" s="73"/>
      <c r="D82" s="73"/>
      <c r="E82" s="73"/>
      <c r="F82" s="73"/>
      <c r="G82" s="73"/>
      <c r="H82" s="73"/>
      <c r="I82" s="73"/>
      <c r="J82" s="74"/>
      <c r="K82" s="27"/>
      <c r="L82" s="10">
        <f>L76*59.4</f>
        <v>0</v>
      </c>
      <c r="M82" s="10">
        <f>M76*59.4</f>
        <v>0</v>
      </c>
      <c r="N82" s="27"/>
      <c r="O82" s="27"/>
      <c r="P82" s="27"/>
      <c r="Q82" s="27"/>
      <c r="R82" s="27"/>
      <c r="S82" s="27"/>
      <c r="T82" s="27"/>
      <c r="U82" s="10">
        <f>L82+M82</f>
        <v>0</v>
      </c>
    </row>
    <row r="83" spans="1:22" ht="77.25" customHeight="1" x14ac:dyDescent="0.2">
      <c r="A83" s="6">
        <v>8</v>
      </c>
      <c r="B83" s="72" t="s">
        <v>49</v>
      </c>
      <c r="C83" s="73"/>
      <c r="D83" s="73"/>
      <c r="E83" s="73"/>
      <c r="F83" s="73"/>
      <c r="G83" s="73"/>
      <c r="H83" s="73"/>
      <c r="I83" s="73"/>
      <c r="J83" s="74"/>
      <c r="K83" s="27"/>
      <c r="L83" s="27"/>
      <c r="M83" s="27"/>
      <c r="N83" s="10">
        <f>N76*332.64</f>
        <v>0</v>
      </c>
      <c r="O83" s="10">
        <f>O76*332.64</f>
        <v>0</v>
      </c>
      <c r="P83" s="10">
        <f>P76*332.64</f>
        <v>0</v>
      </c>
      <c r="Q83" s="10">
        <f>Q76*594</f>
        <v>0</v>
      </c>
      <c r="R83" s="27"/>
      <c r="S83" s="10">
        <f>S76*594</f>
        <v>0</v>
      </c>
      <c r="T83" s="10">
        <f>T76*594</f>
        <v>0</v>
      </c>
      <c r="U83" s="10">
        <f>N83+O83+P83+Q83+S83+T83</f>
        <v>0</v>
      </c>
    </row>
    <row r="84" spans="1:22" ht="72" customHeight="1" x14ac:dyDescent="0.2">
      <c r="A84" s="6">
        <v>9</v>
      </c>
      <c r="B84" s="72" t="s">
        <v>71</v>
      </c>
      <c r="C84" s="73"/>
      <c r="D84" s="73"/>
      <c r="E84" s="73"/>
      <c r="F84" s="73"/>
      <c r="G84" s="73"/>
      <c r="H84" s="73"/>
      <c r="I84" s="73"/>
      <c r="J84" s="74"/>
      <c r="K84" s="10">
        <f>K77*128.7</f>
        <v>0</v>
      </c>
      <c r="L84" s="10">
        <f>L77*128.7</f>
        <v>0</v>
      </c>
      <c r="M84" s="10">
        <f>M77*128.7</f>
        <v>0</v>
      </c>
      <c r="N84" s="10">
        <f>N77*64.35</f>
        <v>0</v>
      </c>
      <c r="O84" s="10">
        <f>O77*64.35</f>
        <v>0</v>
      </c>
      <c r="P84" s="10">
        <f>P77*64.35</f>
        <v>0</v>
      </c>
      <c r="Q84" s="10">
        <f>Q77*64.35</f>
        <v>0</v>
      </c>
      <c r="R84" s="27"/>
      <c r="S84" s="10">
        <f>S77*64.35</f>
        <v>0</v>
      </c>
      <c r="T84" s="10">
        <f>T77*64.35</f>
        <v>0</v>
      </c>
      <c r="U84" s="10">
        <f>K84+L84+M84+N84+O84+P84+Q84+S84+T84</f>
        <v>0</v>
      </c>
    </row>
    <row r="85" spans="1:22" ht="78" customHeight="1" x14ac:dyDescent="0.2">
      <c r="A85" s="6">
        <v>10</v>
      </c>
      <c r="B85" s="72" t="s">
        <v>72</v>
      </c>
      <c r="C85" s="73"/>
      <c r="D85" s="73"/>
      <c r="E85" s="73"/>
      <c r="F85" s="73"/>
      <c r="G85" s="73"/>
      <c r="H85" s="73"/>
      <c r="I85" s="73"/>
      <c r="J85" s="74"/>
      <c r="K85" s="27"/>
      <c r="L85" s="27"/>
      <c r="M85" s="27"/>
      <c r="N85" s="27"/>
      <c r="O85" s="10">
        <f>O78*59.4</f>
        <v>0</v>
      </c>
      <c r="P85" s="27"/>
      <c r="Q85" s="27"/>
      <c r="R85" s="27"/>
      <c r="S85" s="10">
        <f>S78*59.4</f>
        <v>0</v>
      </c>
      <c r="T85" s="27"/>
      <c r="U85" s="10">
        <f>O85+S85</f>
        <v>0</v>
      </c>
    </row>
    <row r="86" spans="1:22" ht="109.5" customHeight="1" x14ac:dyDescent="0.2">
      <c r="A86" s="6">
        <v>11</v>
      </c>
      <c r="B86" s="72" t="s">
        <v>73</v>
      </c>
      <c r="C86" s="73"/>
      <c r="D86" s="73"/>
      <c r="E86" s="73"/>
      <c r="F86" s="73"/>
      <c r="G86" s="73"/>
      <c r="H86" s="73"/>
      <c r="I86" s="73"/>
      <c r="J86" s="74"/>
      <c r="K86" s="10">
        <f>K79*178.2</f>
        <v>0</v>
      </c>
      <c r="L86" s="10">
        <f>L79*59.4</f>
        <v>0</v>
      </c>
      <c r="M86" s="10">
        <f>M79*59.4</f>
        <v>0</v>
      </c>
      <c r="N86" s="10">
        <f>N80*332.64</f>
        <v>0</v>
      </c>
      <c r="O86" s="10">
        <f>O80*332.64</f>
        <v>0</v>
      </c>
      <c r="P86" s="10">
        <f>P80*332.64</f>
        <v>0</v>
      </c>
      <c r="Q86" s="10">
        <f>Q80*594</f>
        <v>0</v>
      </c>
      <c r="R86" s="27"/>
      <c r="S86" s="10">
        <f>S80*594</f>
        <v>0</v>
      </c>
      <c r="T86" s="10">
        <f>T80*594</f>
        <v>0</v>
      </c>
      <c r="U86" s="10">
        <f>K86+L86+M86+N86+O86+P86+Q86+S86+T86</f>
        <v>0</v>
      </c>
    </row>
    <row r="87" spans="1:22" ht="78" customHeight="1" x14ac:dyDescent="0.2">
      <c r="A87" s="6">
        <v>12</v>
      </c>
      <c r="B87" s="72" t="s">
        <v>74</v>
      </c>
      <c r="C87" s="73"/>
      <c r="D87" s="73"/>
      <c r="E87" s="73"/>
      <c r="F87" s="73"/>
      <c r="G87" s="73"/>
      <c r="H87" s="73"/>
      <c r="I87" s="73"/>
      <c r="J87" s="74"/>
      <c r="K87" s="10">
        <f>K80*128.7</f>
        <v>0</v>
      </c>
      <c r="L87" s="10">
        <f>L80*128.7</f>
        <v>0</v>
      </c>
      <c r="M87" s="10">
        <f>M80*128.7</f>
        <v>0</v>
      </c>
      <c r="N87" s="10">
        <f>N80*64.35</f>
        <v>0</v>
      </c>
      <c r="O87" s="10">
        <f>O80*64.35</f>
        <v>0</v>
      </c>
      <c r="P87" s="10">
        <f>P80*64.35</f>
        <v>0</v>
      </c>
      <c r="Q87" s="10">
        <f>Q80*64.35</f>
        <v>0</v>
      </c>
      <c r="R87" s="27"/>
      <c r="S87" s="10">
        <f>S80*64.35</f>
        <v>0</v>
      </c>
      <c r="T87" s="10">
        <f>T80*64.35</f>
        <v>0</v>
      </c>
      <c r="U87" s="10">
        <f>K87+L87+M87+N87+O87+P87+Q87+S87+T87</f>
        <v>0</v>
      </c>
    </row>
    <row r="88" spans="1:22" ht="40.5" customHeight="1" x14ac:dyDescent="0.2">
      <c r="A88" s="6">
        <v>13</v>
      </c>
      <c r="B88" s="72" t="s">
        <v>75</v>
      </c>
      <c r="C88" s="73"/>
      <c r="D88" s="73"/>
      <c r="E88" s="73"/>
      <c r="F88" s="73"/>
      <c r="G88" s="73"/>
      <c r="H88" s="73"/>
      <c r="I88" s="73"/>
      <c r="J88" s="74"/>
      <c r="K88" s="10">
        <f>K81+K84+K86+K87</f>
        <v>0</v>
      </c>
      <c r="L88" s="10">
        <f>L82+L84+L86+L87</f>
        <v>0</v>
      </c>
      <c r="M88" s="10">
        <f>M82+M84+M86+M87</f>
        <v>0</v>
      </c>
      <c r="N88" s="10">
        <f>N83+N84+N86+N87</f>
        <v>0</v>
      </c>
      <c r="O88" s="10">
        <f>O83+O84+O85+O86+O87</f>
        <v>0</v>
      </c>
      <c r="P88" s="10">
        <f>P83+P84+P86+P87</f>
        <v>0</v>
      </c>
      <c r="Q88" s="10">
        <f>Q83+Q84+Q86+Q87</f>
        <v>0</v>
      </c>
      <c r="R88" s="27"/>
      <c r="S88" s="10">
        <f>S83+S84+S85+S86+S87</f>
        <v>0</v>
      </c>
      <c r="T88" s="10">
        <f>T83+T84+T86+T87</f>
        <v>0</v>
      </c>
      <c r="U88" s="10">
        <f>SUM(U81:U87)</f>
        <v>0</v>
      </c>
    </row>
    <row r="89" spans="1:22" ht="36" customHeight="1" x14ac:dyDescent="0.2">
      <c r="A89" s="6">
        <v>14</v>
      </c>
      <c r="B89" s="72" t="s">
        <v>47</v>
      </c>
      <c r="C89" s="73"/>
      <c r="D89" s="73"/>
      <c r="E89" s="73"/>
      <c r="F89" s="73"/>
      <c r="G89" s="73"/>
      <c r="H89" s="73"/>
      <c r="I89" s="73"/>
      <c r="J89" s="74"/>
      <c r="K89" s="10">
        <f>ROUNDDOWN(K88*0.01,2)</f>
        <v>0</v>
      </c>
      <c r="L89" s="10">
        <f t="shared" ref="L89:U89" si="9">ROUNDDOWN(L88*0.01,2)</f>
        <v>0</v>
      </c>
      <c r="M89" s="10">
        <f t="shared" si="9"/>
        <v>0</v>
      </c>
      <c r="N89" s="10">
        <f t="shared" si="9"/>
        <v>0</v>
      </c>
      <c r="O89" s="10">
        <f t="shared" si="9"/>
        <v>0</v>
      </c>
      <c r="P89" s="10">
        <f t="shared" si="9"/>
        <v>0</v>
      </c>
      <c r="Q89" s="10">
        <f t="shared" si="9"/>
        <v>0</v>
      </c>
      <c r="R89" s="27"/>
      <c r="S89" s="10">
        <f t="shared" si="9"/>
        <v>0</v>
      </c>
      <c r="T89" s="10">
        <f t="shared" si="9"/>
        <v>0</v>
      </c>
      <c r="U89" s="10">
        <f t="shared" si="9"/>
        <v>0</v>
      </c>
      <c r="V89" s="13"/>
    </row>
    <row r="90" spans="1:22" ht="27.75" customHeight="1" x14ac:dyDescent="0.2">
      <c r="A90" s="6">
        <v>15</v>
      </c>
      <c r="B90" s="91" t="s">
        <v>48</v>
      </c>
      <c r="C90" s="91"/>
      <c r="D90" s="91"/>
      <c r="E90" s="91"/>
      <c r="F90" s="91"/>
      <c r="G90" s="91"/>
      <c r="H90" s="91"/>
      <c r="I90" s="91"/>
      <c r="J90" s="91"/>
      <c r="K90" s="10">
        <f>K88+K89</f>
        <v>0</v>
      </c>
      <c r="L90" s="10">
        <f t="shared" ref="L90:T90" si="10">L88+L89</f>
        <v>0</v>
      </c>
      <c r="M90" s="10">
        <f t="shared" si="10"/>
        <v>0</v>
      </c>
      <c r="N90" s="10">
        <f t="shared" si="10"/>
        <v>0</v>
      </c>
      <c r="O90" s="10">
        <f t="shared" si="10"/>
        <v>0</v>
      </c>
      <c r="P90" s="10">
        <f t="shared" si="10"/>
        <v>0</v>
      </c>
      <c r="Q90" s="10">
        <f t="shared" si="10"/>
        <v>0</v>
      </c>
      <c r="R90" s="27"/>
      <c r="S90" s="10">
        <f t="shared" si="10"/>
        <v>0</v>
      </c>
      <c r="T90" s="10">
        <f t="shared" si="10"/>
        <v>0</v>
      </c>
      <c r="U90" s="10">
        <f>U88+U89</f>
        <v>0</v>
      </c>
      <c r="V90" s="13"/>
    </row>
    <row r="91" spans="1:22" x14ac:dyDescent="0.2">
      <c r="A91" s="12"/>
      <c r="B91" s="59"/>
      <c r="C91" s="59"/>
      <c r="D91" s="59"/>
      <c r="E91" s="59"/>
      <c r="F91" s="59"/>
      <c r="G91" s="59"/>
      <c r="H91" s="59"/>
      <c r="I91" s="59"/>
      <c r="J91" s="59"/>
      <c r="K91" s="36"/>
      <c r="L91" s="36"/>
      <c r="M91" s="36"/>
      <c r="N91" s="36"/>
      <c r="O91" s="36"/>
      <c r="P91" s="36"/>
      <c r="Q91" s="36"/>
      <c r="R91" s="36"/>
      <c r="S91" s="36"/>
      <c r="T91" s="36"/>
      <c r="U91" s="36"/>
      <c r="V91" s="36"/>
    </row>
    <row r="93" spans="1:22" ht="33.75" customHeight="1" x14ac:dyDescent="0.2">
      <c r="A93" s="76" t="s">
        <v>76</v>
      </c>
      <c r="B93" s="76"/>
      <c r="C93" s="76"/>
      <c r="D93" s="76"/>
      <c r="E93" s="76"/>
      <c r="F93" s="76"/>
      <c r="G93" s="76"/>
      <c r="H93" s="76"/>
      <c r="I93" s="76"/>
      <c r="J93" s="76"/>
      <c r="K93" s="76"/>
      <c r="L93" s="76"/>
      <c r="M93" s="76"/>
      <c r="N93" s="76"/>
      <c r="O93" s="76"/>
      <c r="P93" s="76"/>
      <c r="Q93" s="76"/>
      <c r="R93" s="76"/>
      <c r="S93" s="76"/>
      <c r="T93" s="76"/>
      <c r="U93" s="76"/>
      <c r="V93" s="50"/>
    </row>
    <row r="94" spans="1:22" ht="18.75" thickBot="1" x14ac:dyDescent="0.25">
      <c r="A94" s="37"/>
      <c r="B94" s="60"/>
      <c r="C94" s="60"/>
      <c r="D94" s="60"/>
      <c r="E94" s="60"/>
      <c r="F94" s="60"/>
      <c r="G94" s="60"/>
      <c r="H94" s="60"/>
      <c r="I94" s="60"/>
      <c r="J94" s="60"/>
      <c r="K94" s="60"/>
      <c r="L94" s="60"/>
      <c r="M94" s="60"/>
      <c r="N94" s="60"/>
      <c r="O94" s="60"/>
      <c r="P94" s="60"/>
      <c r="Q94" s="60"/>
      <c r="R94" s="60"/>
      <c r="S94" s="60"/>
      <c r="T94" s="60"/>
      <c r="U94" s="60"/>
      <c r="V94" s="60"/>
    </row>
    <row r="95" spans="1:22" ht="16.5" thickBot="1" x14ac:dyDescent="0.3">
      <c r="A95" s="80" t="s">
        <v>77</v>
      </c>
      <c r="B95" s="80"/>
      <c r="C95" s="80"/>
      <c r="D95" s="80"/>
      <c r="E95" s="80"/>
      <c r="F95" s="80"/>
      <c r="G95" s="80"/>
      <c r="H95" s="80"/>
      <c r="I95" s="80"/>
      <c r="J95" s="80"/>
      <c r="K95" s="80"/>
      <c r="L95" s="80"/>
      <c r="M95" s="38">
        <f>U54+U67+U90</f>
        <v>0</v>
      </c>
      <c r="N95" s="39" t="s">
        <v>28</v>
      </c>
      <c r="Q95" s="60"/>
      <c r="R95" s="60"/>
      <c r="S95" s="60"/>
      <c r="T95" s="60"/>
      <c r="U95" s="60"/>
      <c r="V95" s="60"/>
    </row>
    <row r="96" spans="1:22" ht="18.75" thickBot="1" x14ac:dyDescent="0.25">
      <c r="A96" s="37"/>
      <c r="B96" s="60"/>
      <c r="C96" s="60"/>
      <c r="D96" s="60"/>
      <c r="E96" s="60"/>
      <c r="F96" s="60"/>
      <c r="G96" s="60"/>
      <c r="H96" s="60"/>
      <c r="I96" s="60"/>
      <c r="J96" s="60"/>
      <c r="K96" s="60"/>
      <c r="L96" s="60"/>
      <c r="M96" s="60"/>
      <c r="N96" s="60"/>
      <c r="O96" s="60"/>
      <c r="P96" s="60"/>
      <c r="Q96" s="60"/>
      <c r="R96" s="60"/>
      <c r="S96" s="60"/>
      <c r="T96" s="60"/>
      <c r="U96" s="60"/>
      <c r="V96" s="60"/>
    </row>
    <row r="97" spans="1:16" ht="16.5" thickBot="1" x14ac:dyDescent="0.25">
      <c r="A97" s="40"/>
      <c r="B97" s="75" t="s">
        <v>29</v>
      </c>
      <c r="C97" s="75"/>
      <c r="D97" s="75"/>
      <c r="E97" s="75"/>
      <c r="F97" s="41"/>
      <c r="M97" s="34"/>
    </row>
    <row r="98" spans="1:16" ht="16.5" thickBot="1" x14ac:dyDescent="0.25">
      <c r="A98" s="42"/>
      <c r="B98" s="75" t="s">
        <v>30</v>
      </c>
      <c r="C98" s="75"/>
      <c r="D98" s="75"/>
      <c r="E98" s="75"/>
      <c r="F98" s="43"/>
    </row>
    <row r="102" spans="1:16" ht="18" customHeight="1" x14ac:dyDescent="0.25">
      <c r="A102" s="51"/>
      <c r="B102" s="117" t="s">
        <v>78</v>
      </c>
      <c r="C102" s="117"/>
      <c r="D102" s="117"/>
      <c r="E102" s="52"/>
      <c r="F102" s="52"/>
      <c r="G102" s="7"/>
      <c r="H102" s="7"/>
      <c r="I102" s="7"/>
      <c r="J102" s="7"/>
      <c r="K102" s="117" t="s">
        <v>85</v>
      </c>
      <c r="L102" s="117"/>
      <c r="M102" s="117"/>
      <c r="N102" s="117"/>
      <c r="O102" s="117"/>
      <c r="P102" s="117"/>
    </row>
    <row r="103" spans="1:16" ht="15" customHeight="1" x14ac:dyDescent="0.25">
      <c r="A103" s="51"/>
      <c r="B103" s="117" t="s">
        <v>79</v>
      </c>
      <c r="C103" s="117"/>
      <c r="D103" s="117"/>
      <c r="E103" s="7"/>
      <c r="F103" s="7"/>
      <c r="G103" s="7"/>
      <c r="H103" s="7"/>
      <c r="I103" s="7"/>
      <c r="J103" s="7"/>
      <c r="K103" s="121" t="s">
        <v>86</v>
      </c>
      <c r="L103" s="121"/>
      <c r="M103" s="121"/>
      <c r="N103" s="121"/>
      <c r="O103" s="121"/>
      <c r="P103" s="121"/>
    </row>
    <row r="104" spans="1:16" ht="15" x14ac:dyDescent="0.25">
      <c r="K104" s="121" t="s">
        <v>87</v>
      </c>
      <c r="L104" s="121"/>
      <c r="M104" s="121"/>
      <c r="N104" s="121"/>
      <c r="O104" s="121"/>
      <c r="P104" s="121"/>
    </row>
    <row r="106" spans="1:16" ht="21" customHeight="1" x14ac:dyDescent="0.2">
      <c r="A106" s="53" t="s">
        <v>80</v>
      </c>
      <c r="B106" s="84" t="s">
        <v>88</v>
      </c>
      <c r="C106" s="84"/>
      <c r="D106" s="84"/>
      <c r="E106" s="84"/>
      <c r="F106" s="84"/>
      <c r="G106" s="84"/>
      <c r="H106" s="84"/>
      <c r="I106" s="84"/>
    </row>
    <row r="107" spans="1:16" ht="16.5" customHeight="1" x14ac:dyDescent="0.2">
      <c r="A107" s="51"/>
      <c r="B107" s="84" t="s">
        <v>81</v>
      </c>
      <c r="C107" s="84"/>
      <c r="D107" s="84"/>
      <c r="E107" s="84"/>
      <c r="F107" s="84"/>
      <c r="G107" s="84"/>
      <c r="H107" s="84"/>
      <c r="I107" s="84"/>
      <c r="J107" s="54"/>
    </row>
    <row r="108" spans="1:16" ht="17.25" customHeight="1" x14ac:dyDescent="0.2">
      <c r="A108" s="51"/>
      <c r="B108" s="84" t="s">
        <v>89</v>
      </c>
      <c r="C108" s="84"/>
      <c r="D108" s="84"/>
      <c r="E108" s="84"/>
      <c r="F108" s="84"/>
      <c r="G108" s="84"/>
      <c r="H108" s="84"/>
      <c r="I108" s="84"/>
      <c r="J108" s="84"/>
      <c r="K108" s="84"/>
      <c r="L108" s="84"/>
      <c r="M108" s="84"/>
      <c r="N108" s="84"/>
    </row>
    <row r="109" spans="1:16" ht="18.75" customHeight="1" x14ac:dyDescent="0.2">
      <c r="A109" s="51"/>
      <c r="B109" s="84" t="s">
        <v>90</v>
      </c>
      <c r="C109" s="84"/>
      <c r="D109" s="84"/>
      <c r="E109" s="84"/>
      <c r="F109" s="84"/>
      <c r="G109" s="84"/>
      <c r="H109" s="84"/>
      <c r="I109" s="84"/>
      <c r="J109" s="84"/>
      <c r="K109" s="84"/>
      <c r="L109" s="84"/>
      <c r="M109" s="84"/>
      <c r="N109" s="84"/>
    </row>
    <row r="110" spans="1:16" ht="23.25" customHeight="1" x14ac:dyDescent="0.2">
      <c r="A110" s="51"/>
      <c r="B110" s="84" t="s">
        <v>82</v>
      </c>
      <c r="C110" s="84"/>
      <c r="D110" s="84"/>
      <c r="E110" s="84"/>
      <c r="F110" s="84"/>
      <c r="G110" s="84"/>
      <c r="H110" s="84"/>
      <c r="I110" s="84"/>
      <c r="J110" s="84"/>
      <c r="K110" s="84"/>
      <c r="L110" s="84"/>
      <c r="M110" s="84"/>
      <c r="N110" s="84"/>
    </row>
  </sheetData>
  <mergeCells count="128">
    <mergeCell ref="A9:V9"/>
    <mergeCell ref="C12:S12"/>
    <mergeCell ref="C13:S13"/>
    <mergeCell ref="C14:S14"/>
    <mergeCell ref="C15:S15"/>
    <mergeCell ref="C16:S16"/>
    <mergeCell ref="U1:V1"/>
    <mergeCell ref="A3:G3"/>
    <mergeCell ref="A4:E4"/>
    <mergeCell ref="A6:E6"/>
    <mergeCell ref="A7:B7"/>
    <mergeCell ref="A8:E8"/>
    <mergeCell ref="C23:F23"/>
    <mergeCell ref="J23:S23"/>
    <mergeCell ref="B25:G25"/>
    <mergeCell ref="A27:V27"/>
    <mergeCell ref="A28:V28"/>
    <mergeCell ref="B29:J29"/>
    <mergeCell ref="C17:V17"/>
    <mergeCell ref="C18:S18"/>
    <mergeCell ref="C19:S19"/>
    <mergeCell ref="C20:S20"/>
    <mergeCell ref="C22:H22"/>
    <mergeCell ref="J22:S22"/>
    <mergeCell ref="B34:J34"/>
    <mergeCell ref="S34:T34"/>
    <mergeCell ref="B35:J35"/>
    <mergeCell ref="S35:T35"/>
    <mergeCell ref="B36:J36"/>
    <mergeCell ref="S36:T36"/>
    <mergeCell ref="A30:V30"/>
    <mergeCell ref="A32:A33"/>
    <mergeCell ref="B32:J33"/>
    <mergeCell ref="K32:R32"/>
    <mergeCell ref="S32:T32"/>
    <mergeCell ref="U32:U33"/>
    <mergeCell ref="S33:T33"/>
    <mergeCell ref="B40:J40"/>
    <mergeCell ref="S40:T40"/>
    <mergeCell ref="B41:J41"/>
    <mergeCell ref="S41:T41"/>
    <mergeCell ref="B42:J42"/>
    <mergeCell ref="S42:T42"/>
    <mergeCell ref="B37:J37"/>
    <mergeCell ref="S37:T37"/>
    <mergeCell ref="B38:J38"/>
    <mergeCell ref="S38:T38"/>
    <mergeCell ref="B39:J39"/>
    <mergeCell ref="S39:T39"/>
    <mergeCell ref="B46:J46"/>
    <mergeCell ref="S46:T46"/>
    <mergeCell ref="B47:J47"/>
    <mergeCell ref="S47:T47"/>
    <mergeCell ref="B48:J48"/>
    <mergeCell ref="S48:T48"/>
    <mergeCell ref="B43:J43"/>
    <mergeCell ref="S43:T43"/>
    <mergeCell ref="B44:J44"/>
    <mergeCell ref="S44:T44"/>
    <mergeCell ref="B45:J45"/>
    <mergeCell ref="S45:T45"/>
    <mergeCell ref="B52:J52"/>
    <mergeCell ref="S52:T52"/>
    <mergeCell ref="B53:J53"/>
    <mergeCell ref="S53:T53"/>
    <mergeCell ref="B54:J54"/>
    <mergeCell ref="S54:T54"/>
    <mergeCell ref="B49:J49"/>
    <mergeCell ref="S49:T49"/>
    <mergeCell ref="B50:J50"/>
    <mergeCell ref="S50:T50"/>
    <mergeCell ref="B51:J51"/>
    <mergeCell ref="S51:T5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S73:T73"/>
    <mergeCell ref="U73:U74"/>
    <mergeCell ref="B75:J75"/>
    <mergeCell ref="B66:J66"/>
    <mergeCell ref="S66:T66"/>
    <mergeCell ref="B67:J67"/>
    <mergeCell ref="S67:T67"/>
    <mergeCell ref="A69:R69"/>
    <mergeCell ref="A71:V71"/>
    <mergeCell ref="B76:J76"/>
    <mergeCell ref="B77:J77"/>
    <mergeCell ref="B78:J78"/>
    <mergeCell ref="B79:J79"/>
    <mergeCell ref="B80:J80"/>
    <mergeCell ref="B81:J81"/>
    <mergeCell ref="A73:A74"/>
    <mergeCell ref="B73:J74"/>
    <mergeCell ref="K73:R73"/>
    <mergeCell ref="B88:J88"/>
    <mergeCell ref="B89:J89"/>
    <mergeCell ref="B90:J90"/>
    <mergeCell ref="A93:U93"/>
    <mergeCell ref="A95:L95"/>
    <mergeCell ref="B97:E97"/>
    <mergeCell ref="B82:J82"/>
    <mergeCell ref="B83:J83"/>
    <mergeCell ref="B84:J84"/>
    <mergeCell ref="B85:J85"/>
    <mergeCell ref="B86:J86"/>
    <mergeCell ref="B87:J87"/>
    <mergeCell ref="B106:I106"/>
    <mergeCell ref="B107:I107"/>
    <mergeCell ref="B108:N108"/>
    <mergeCell ref="B109:N109"/>
    <mergeCell ref="B110:N110"/>
    <mergeCell ref="B98:E98"/>
    <mergeCell ref="B102:D102"/>
    <mergeCell ref="K102:P102"/>
    <mergeCell ref="B103:D103"/>
    <mergeCell ref="K103:P103"/>
    <mergeCell ref="K104:P104"/>
  </mergeCells>
  <dataValidations count="7">
    <dataValidation allowBlank="1" showInputMessage="1" showErrorMessage="1" prompt="Proszę wpisać prognozowaną liczbę uczniów bez spacji i kropek" sqref="P36:Q36 M36:N36 K36"/>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kwotę bez spacji i kropek" sqref="K42 N44 N47 L40 R41 M43 N50 P47:Q47 K48 M51:N51 K51 O41 P50:Q51 P44:Q44 M46 M49 O85:O87 K45 N83:Q83 S85 K81 K84:Q84 K65:R65 S86:T87 L82:M82 K86:N87 P86:Q87 S83:T84"/>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 allowBlank="1" showInputMessage="1" showErrorMessage="1" prompt="Proszę wpisać Kod TERYT, obowiązujący od 1 stycznia 2018 r. (w przypadku gmin kod 7 - cyfrowy)." sqref="A6:E6"/>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110"/>
  <sheetViews>
    <sheetView zoomScale="90" zoomScaleNormal="90" workbookViewId="0">
      <selection activeCell="C17" sqref="C17:V17"/>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02" t="s">
        <v>83</v>
      </c>
      <c r="V1" s="103"/>
    </row>
    <row r="3" spans="1:22" x14ac:dyDescent="0.2">
      <c r="A3" s="104" t="s">
        <v>0</v>
      </c>
      <c r="B3" s="104"/>
      <c r="C3" s="104"/>
      <c r="D3" s="104"/>
      <c r="E3" s="104"/>
      <c r="F3" s="104"/>
      <c r="G3" s="104"/>
      <c r="O3" s="62"/>
      <c r="P3" s="62"/>
    </row>
    <row r="4" spans="1:22" ht="55.15" customHeight="1" x14ac:dyDescent="0.2">
      <c r="A4" s="105"/>
      <c r="B4" s="105"/>
      <c r="C4" s="105"/>
      <c r="D4" s="105"/>
      <c r="E4" s="105"/>
    </row>
    <row r="5" spans="1:22" x14ac:dyDescent="0.2">
      <c r="A5" s="15" t="s">
        <v>1</v>
      </c>
      <c r="B5" s="15"/>
      <c r="F5" s="24"/>
      <c r="G5" s="24"/>
    </row>
    <row r="6" spans="1:22" ht="41.45" customHeight="1" x14ac:dyDescent="0.2">
      <c r="A6" s="106"/>
      <c r="B6" s="106"/>
      <c r="C6" s="106"/>
      <c r="D6" s="106"/>
      <c r="E6" s="106"/>
      <c r="F6" s="24"/>
      <c r="G6" s="24"/>
    </row>
    <row r="7" spans="1:22" x14ac:dyDescent="0.2">
      <c r="A7" s="107"/>
      <c r="B7" s="107"/>
      <c r="C7" s="24"/>
      <c r="D7" s="24"/>
      <c r="E7" s="24"/>
      <c r="F7" s="24"/>
      <c r="G7" s="24"/>
    </row>
    <row r="8" spans="1:22" x14ac:dyDescent="0.2">
      <c r="A8" s="107"/>
      <c r="B8" s="107"/>
      <c r="C8" s="107"/>
      <c r="D8" s="107"/>
      <c r="E8" s="107"/>
      <c r="F8" s="24"/>
      <c r="G8" s="24"/>
    </row>
    <row r="9" spans="1:22" ht="73.5" customHeight="1" x14ac:dyDescent="0.2">
      <c r="A9" s="108" t="s">
        <v>50</v>
      </c>
      <c r="B9" s="108"/>
      <c r="C9" s="108"/>
      <c r="D9" s="108"/>
      <c r="E9" s="108"/>
      <c r="F9" s="108"/>
      <c r="G9" s="108"/>
      <c r="H9" s="108"/>
      <c r="I9" s="108"/>
      <c r="J9" s="108"/>
      <c r="K9" s="108"/>
      <c r="L9" s="108"/>
      <c r="M9" s="108"/>
      <c r="N9" s="108"/>
      <c r="O9" s="108"/>
      <c r="P9" s="108"/>
      <c r="Q9" s="108"/>
      <c r="R9" s="108"/>
      <c r="S9" s="108"/>
      <c r="T9" s="108"/>
      <c r="U9" s="108"/>
      <c r="V9" s="108"/>
    </row>
    <row r="10" spans="1:22" ht="14.45" customHeight="1" x14ac:dyDescent="0.2">
      <c r="A10" s="49" t="s">
        <v>51</v>
      </c>
      <c r="B10" s="17"/>
      <c r="C10" s="17"/>
      <c r="D10" s="17"/>
      <c r="E10" s="17"/>
      <c r="F10" s="17"/>
      <c r="G10" s="17"/>
      <c r="H10" s="17"/>
      <c r="I10" s="17"/>
      <c r="J10" s="17"/>
      <c r="K10" s="17"/>
      <c r="L10" s="17"/>
      <c r="M10" s="17"/>
      <c r="N10" s="17"/>
      <c r="O10" s="17"/>
      <c r="P10" s="17"/>
      <c r="Q10" s="17"/>
      <c r="R10" s="7"/>
      <c r="S10" s="7"/>
      <c r="T10" s="7"/>
      <c r="U10" s="7"/>
      <c r="V10" s="7"/>
    </row>
    <row r="11" spans="1:22" ht="14.45" customHeight="1" x14ac:dyDescent="0.2">
      <c r="A11" s="7"/>
      <c r="B11" s="17"/>
      <c r="C11" s="17"/>
      <c r="D11" s="17"/>
      <c r="E11" s="17"/>
      <c r="F11" s="17"/>
      <c r="G11" s="17"/>
      <c r="H11" s="17"/>
      <c r="I11" s="17"/>
      <c r="J11" s="17"/>
      <c r="K11" s="17"/>
      <c r="L11" s="17"/>
      <c r="M11" s="17"/>
      <c r="N11" s="17"/>
      <c r="O11" s="17"/>
      <c r="P11" s="17"/>
      <c r="Q11" s="17"/>
      <c r="R11" s="7"/>
      <c r="S11" s="7"/>
      <c r="T11" s="7"/>
      <c r="U11" s="7"/>
      <c r="V11" s="7"/>
    </row>
    <row r="12" spans="1:22" ht="14.45" customHeight="1" x14ac:dyDescent="0.2">
      <c r="A12" s="7"/>
      <c r="B12" s="9"/>
      <c r="C12" s="113" t="s">
        <v>12</v>
      </c>
      <c r="D12" s="111"/>
      <c r="E12" s="111"/>
      <c r="F12" s="111"/>
      <c r="G12" s="111"/>
      <c r="H12" s="111"/>
      <c r="I12" s="111"/>
      <c r="J12" s="111"/>
      <c r="K12" s="111"/>
      <c r="L12" s="111"/>
      <c r="M12" s="111"/>
      <c r="N12" s="111"/>
      <c r="O12" s="111"/>
      <c r="P12" s="111"/>
      <c r="Q12" s="111"/>
      <c r="R12" s="111"/>
      <c r="S12" s="111"/>
      <c r="T12" s="7"/>
      <c r="U12" s="7"/>
      <c r="V12" s="7"/>
    </row>
    <row r="13" spans="1:22" ht="14.45" customHeight="1" x14ac:dyDescent="0.2">
      <c r="A13" s="7"/>
      <c r="B13" s="9"/>
      <c r="C13" s="113" t="s">
        <v>13</v>
      </c>
      <c r="D13" s="111"/>
      <c r="E13" s="111"/>
      <c r="F13" s="111"/>
      <c r="G13" s="111"/>
      <c r="H13" s="111"/>
      <c r="I13" s="111"/>
      <c r="J13" s="111"/>
      <c r="K13" s="111"/>
      <c r="L13" s="111"/>
      <c r="M13" s="111"/>
      <c r="N13" s="111"/>
      <c r="O13" s="111"/>
      <c r="P13" s="111"/>
      <c r="Q13" s="111"/>
      <c r="R13" s="111"/>
      <c r="S13" s="111"/>
      <c r="T13" s="7"/>
      <c r="U13" s="7"/>
      <c r="V13" s="7"/>
    </row>
    <row r="14" spans="1:22" ht="14.45" customHeight="1" x14ac:dyDescent="0.2">
      <c r="A14" s="7"/>
      <c r="B14" s="9"/>
      <c r="C14" s="113" t="s">
        <v>14</v>
      </c>
      <c r="D14" s="111"/>
      <c r="E14" s="111"/>
      <c r="F14" s="111"/>
      <c r="G14" s="111"/>
      <c r="H14" s="111"/>
      <c r="I14" s="111"/>
      <c r="J14" s="111"/>
      <c r="K14" s="111"/>
      <c r="L14" s="111"/>
      <c r="M14" s="111"/>
      <c r="N14" s="111"/>
      <c r="O14" s="111"/>
      <c r="P14" s="111"/>
      <c r="Q14" s="111"/>
      <c r="R14" s="111"/>
      <c r="S14" s="111"/>
      <c r="T14" s="7"/>
      <c r="U14" s="7"/>
      <c r="V14" s="7"/>
    </row>
    <row r="15" spans="1:22" ht="14.45" customHeight="1" x14ac:dyDescent="0.2">
      <c r="A15" s="7"/>
      <c r="B15" s="9"/>
      <c r="C15" s="113" t="s">
        <v>15</v>
      </c>
      <c r="D15" s="111"/>
      <c r="E15" s="111"/>
      <c r="F15" s="111"/>
      <c r="G15" s="111"/>
      <c r="H15" s="111"/>
      <c r="I15" s="111"/>
      <c r="J15" s="111"/>
      <c r="K15" s="111"/>
      <c r="L15" s="111"/>
      <c r="M15" s="111"/>
      <c r="N15" s="111"/>
      <c r="O15" s="111"/>
      <c r="P15" s="111"/>
      <c r="Q15" s="111"/>
      <c r="R15" s="111"/>
      <c r="S15" s="111"/>
      <c r="T15" s="7"/>
      <c r="U15" s="7"/>
      <c r="V15" s="7"/>
    </row>
    <row r="16" spans="1:22" ht="14.45" customHeight="1" x14ac:dyDescent="0.2">
      <c r="A16" s="7"/>
      <c r="B16" s="9"/>
      <c r="C16" s="113" t="s">
        <v>16</v>
      </c>
      <c r="D16" s="111"/>
      <c r="E16" s="111"/>
      <c r="F16" s="111"/>
      <c r="G16" s="111"/>
      <c r="H16" s="111"/>
      <c r="I16" s="111"/>
      <c r="J16" s="111"/>
      <c r="K16" s="111"/>
      <c r="L16" s="111"/>
      <c r="M16" s="111"/>
      <c r="N16" s="111"/>
      <c r="O16" s="111"/>
      <c r="P16" s="111"/>
      <c r="Q16" s="111"/>
      <c r="R16" s="111"/>
      <c r="S16" s="111"/>
      <c r="T16" s="7"/>
      <c r="U16" s="7"/>
      <c r="V16" s="7"/>
    </row>
    <row r="17" spans="1:22" ht="14.45" customHeight="1" x14ac:dyDescent="0.2">
      <c r="A17" s="7"/>
      <c r="B17" s="9" t="s">
        <v>84</v>
      </c>
      <c r="C17" s="113" t="s">
        <v>21</v>
      </c>
      <c r="D17" s="116"/>
      <c r="E17" s="116"/>
      <c r="F17" s="116"/>
      <c r="G17" s="116"/>
      <c r="H17" s="116"/>
      <c r="I17" s="116"/>
      <c r="J17" s="116"/>
      <c r="K17" s="116"/>
      <c r="L17" s="116"/>
      <c r="M17" s="116"/>
      <c r="N17" s="116"/>
      <c r="O17" s="116"/>
      <c r="P17" s="116"/>
      <c r="Q17" s="116"/>
      <c r="R17" s="116"/>
      <c r="S17" s="116"/>
      <c r="T17" s="116"/>
      <c r="U17" s="116"/>
      <c r="V17" s="116"/>
    </row>
    <row r="18" spans="1:22" s="2" customFormat="1" ht="14.45" customHeight="1" x14ac:dyDescent="0.2">
      <c r="A18" s="7"/>
      <c r="B18" s="9"/>
      <c r="C18" s="113" t="s">
        <v>22</v>
      </c>
      <c r="D18" s="111"/>
      <c r="E18" s="111"/>
      <c r="F18" s="111"/>
      <c r="G18" s="111"/>
      <c r="H18" s="111"/>
      <c r="I18" s="111"/>
      <c r="J18" s="111"/>
      <c r="K18" s="111"/>
      <c r="L18" s="111"/>
      <c r="M18" s="111"/>
      <c r="N18" s="111"/>
      <c r="O18" s="111"/>
      <c r="P18" s="111"/>
      <c r="Q18" s="111"/>
      <c r="R18" s="111"/>
      <c r="S18" s="111"/>
      <c r="T18" s="7"/>
      <c r="U18" s="7"/>
      <c r="V18" s="7"/>
    </row>
    <row r="19" spans="1:22" ht="14.45" customHeight="1" x14ac:dyDescent="0.2">
      <c r="A19" s="7"/>
      <c r="B19" s="9"/>
      <c r="C19" s="113" t="s">
        <v>23</v>
      </c>
      <c r="D19" s="111"/>
      <c r="E19" s="111"/>
      <c r="F19" s="111"/>
      <c r="G19" s="111"/>
      <c r="H19" s="111"/>
      <c r="I19" s="111"/>
      <c r="J19" s="111"/>
      <c r="K19" s="111"/>
      <c r="L19" s="111"/>
      <c r="M19" s="111"/>
      <c r="N19" s="111"/>
      <c r="O19" s="111"/>
      <c r="P19" s="111"/>
      <c r="Q19" s="111"/>
      <c r="R19" s="111"/>
      <c r="S19" s="111"/>
      <c r="T19" s="7"/>
      <c r="U19" s="7"/>
      <c r="V19" s="7"/>
    </row>
    <row r="20" spans="1:22" ht="14.45" customHeight="1" x14ac:dyDescent="0.2">
      <c r="A20" s="7"/>
      <c r="B20" s="9"/>
      <c r="C20" s="113" t="s">
        <v>24</v>
      </c>
      <c r="D20" s="111"/>
      <c r="E20" s="111"/>
      <c r="F20" s="111"/>
      <c r="G20" s="111"/>
      <c r="H20" s="111"/>
      <c r="I20" s="111"/>
      <c r="J20" s="111"/>
      <c r="K20" s="111"/>
      <c r="L20" s="111"/>
      <c r="M20" s="111"/>
      <c r="N20" s="111"/>
      <c r="O20" s="111"/>
      <c r="P20" s="111"/>
      <c r="Q20" s="111"/>
      <c r="R20" s="111"/>
      <c r="S20" s="111"/>
      <c r="T20" s="7"/>
      <c r="U20" s="7"/>
      <c r="V20" s="7"/>
    </row>
    <row r="21" spans="1:22" ht="14.45" customHeight="1" x14ac:dyDescent="0.2">
      <c r="A21" s="7"/>
      <c r="B21" s="7"/>
      <c r="C21" s="7"/>
      <c r="D21" s="7"/>
      <c r="E21" s="7"/>
      <c r="F21" s="7"/>
      <c r="G21" s="7"/>
      <c r="H21" s="7"/>
      <c r="I21" s="7"/>
      <c r="J21" s="7"/>
      <c r="K21" s="7"/>
      <c r="L21" s="7"/>
      <c r="M21" s="7"/>
      <c r="N21" s="7"/>
      <c r="O21" s="7"/>
      <c r="P21" s="7"/>
      <c r="Q21" s="7"/>
      <c r="R21" s="7"/>
      <c r="S21" s="7"/>
      <c r="T21" s="7"/>
      <c r="U21" s="7"/>
      <c r="V21" s="7"/>
    </row>
    <row r="22" spans="1:22" ht="14.45" customHeight="1" x14ac:dyDescent="0.2">
      <c r="A22" s="7"/>
      <c r="B22" s="4"/>
      <c r="C22" s="114" t="s">
        <v>2</v>
      </c>
      <c r="D22" s="112"/>
      <c r="E22" s="112"/>
      <c r="F22" s="112"/>
      <c r="G22" s="112"/>
      <c r="H22" s="115"/>
      <c r="I22" s="24"/>
      <c r="J22" s="115"/>
      <c r="K22" s="115"/>
      <c r="L22" s="115"/>
      <c r="M22" s="115"/>
      <c r="N22" s="115"/>
      <c r="O22" s="115"/>
      <c r="P22" s="115"/>
      <c r="Q22" s="115"/>
      <c r="R22" s="115"/>
      <c r="S22" s="115"/>
      <c r="T22" s="7"/>
      <c r="U22" s="7"/>
      <c r="V22" s="7"/>
    </row>
    <row r="23" spans="1:22" ht="14.45" customHeight="1" x14ac:dyDescent="0.2">
      <c r="A23" s="7"/>
      <c r="B23" s="5"/>
      <c r="C23" s="110" t="s">
        <v>25</v>
      </c>
      <c r="D23" s="110"/>
      <c r="E23" s="110"/>
      <c r="F23" s="110"/>
      <c r="G23" s="3"/>
      <c r="H23" s="23"/>
      <c r="I23" s="24"/>
      <c r="J23" s="111"/>
      <c r="K23" s="111"/>
      <c r="L23" s="111"/>
      <c r="M23" s="111"/>
      <c r="N23" s="111"/>
      <c r="O23" s="111"/>
      <c r="P23" s="111"/>
      <c r="Q23" s="111"/>
      <c r="R23" s="111"/>
      <c r="S23" s="111"/>
      <c r="T23" s="7"/>
      <c r="U23" s="7"/>
      <c r="V23" s="7"/>
    </row>
    <row r="24" spans="1:22" ht="14.45" customHeight="1" x14ac:dyDescent="0.2">
      <c r="A24" s="7"/>
      <c r="B24" s="2"/>
      <c r="T24" s="7"/>
      <c r="U24" s="7"/>
      <c r="V24" s="7"/>
    </row>
    <row r="25" spans="1:22" ht="14.45" customHeight="1" x14ac:dyDescent="0.2">
      <c r="A25" s="11"/>
      <c r="B25" s="112" t="s">
        <v>3</v>
      </c>
      <c r="C25" s="112"/>
      <c r="D25" s="112"/>
      <c r="E25" s="112"/>
      <c r="F25" s="112"/>
      <c r="G25" s="112"/>
      <c r="H25" s="21"/>
      <c r="I25" s="21"/>
      <c r="J25" s="21"/>
      <c r="T25" s="11"/>
      <c r="U25" s="11"/>
      <c r="V25" s="11"/>
    </row>
    <row r="26" spans="1:22" ht="14.45" customHeight="1" x14ac:dyDescent="0.2">
      <c r="A26" s="11"/>
      <c r="B26" s="2"/>
      <c r="E26" s="21"/>
      <c r="F26" s="21"/>
      <c r="G26" s="21"/>
      <c r="H26" s="21"/>
      <c r="I26" s="21"/>
      <c r="J26" s="21"/>
      <c r="T26" s="11"/>
      <c r="U26" s="11"/>
      <c r="V26" s="11"/>
    </row>
    <row r="27" spans="1:22" ht="14.45" customHeight="1" x14ac:dyDescent="0.2">
      <c r="A27" s="122" t="s">
        <v>17</v>
      </c>
      <c r="B27" s="122"/>
      <c r="C27" s="122"/>
      <c r="D27" s="122"/>
      <c r="E27" s="122"/>
      <c r="F27" s="122"/>
      <c r="G27" s="122"/>
      <c r="H27" s="122"/>
      <c r="I27" s="122"/>
      <c r="J27" s="122"/>
      <c r="K27" s="122"/>
      <c r="L27" s="122"/>
      <c r="M27" s="122"/>
      <c r="N27" s="122"/>
      <c r="O27" s="122"/>
      <c r="P27" s="122"/>
      <c r="Q27" s="122"/>
      <c r="R27" s="122"/>
      <c r="S27" s="122"/>
      <c r="T27" s="122"/>
      <c r="U27" s="122"/>
      <c r="V27" s="122"/>
    </row>
    <row r="28" spans="1:22" ht="14.45" customHeight="1" x14ac:dyDescent="0.2">
      <c r="A28" s="122" t="s">
        <v>18</v>
      </c>
      <c r="B28" s="122"/>
      <c r="C28" s="122"/>
      <c r="D28" s="122"/>
      <c r="E28" s="122"/>
      <c r="F28" s="122"/>
      <c r="G28" s="122"/>
      <c r="H28" s="122"/>
      <c r="I28" s="122"/>
      <c r="J28" s="122"/>
      <c r="K28" s="122"/>
      <c r="L28" s="122"/>
      <c r="M28" s="122"/>
      <c r="N28" s="122"/>
      <c r="O28" s="122"/>
      <c r="P28" s="122"/>
      <c r="Q28" s="122"/>
      <c r="R28" s="122"/>
      <c r="S28" s="122"/>
      <c r="T28" s="122"/>
      <c r="U28" s="122"/>
      <c r="V28" s="122"/>
    </row>
    <row r="29" spans="1:22" ht="14.45" customHeight="1" x14ac:dyDescent="0.2">
      <c r="A29" s="12"/>
      <c r="B29" s="109"/>
      <c r="C29" s="109"/>
      <c r="D29" s="109"/>
      <c r="E29" s="109"/>
      <c r="F29" s="109"/>
      <c r="G29" s="109"/>
      <c r="H29" s="109"/>
      <c r="I29" s="109"/>
      <c r="J29" s="109"/>
      <c r="K29" s="13"/>
      <c r="L29" s="13"/>
      <c r="M29" s="13"/>
      <c r="N29" s="13"/>
      <c r="O29" s="13"/>
      <c r="P29" s="13"/>
      <c r="Q29" s="13"/>
      <c r="R29" s="13"/>
      <c r="S29" s="13"/>
      <c r="T29" s="13"/>
      <c r="U29" s="13"/>
      <c r="V29" s="14"/>
    </row>
    <row r="30" spans="1:22" ht="48" customHeight="1" x14ac:dyDescent="0.2">
      <c r="A30" s="76" t="s">
        <v>52</v>
      </c>
      <c r="B30" s="76"/>
      <c r="C30" s="76"/>
      <c r="D30" s="76"/>
      <c r="E30" s="76"/>
      <c r="F30" s="76"/>
      <c r="G30" s="76"/>
      <c r="H30" s="76"/>
      <c r="I30" s="76"/>
      <c r="J30" s="76"/>
      <c r="K30" s="76"/>
      <c r="L30" s="76"/>
      <c r="M30" s="76"/>
      <c r="N30" s="76"/>
      <c r="O30" s="76"/>
      <c r="P30" s="76"/>
      <c r="Q30" s="76"/>
      <c r="R30" s="76"/>
      <c r="S30" s="76"/>
      <c r="T30" s="76"/>
      <c r="U30" s="76"/>
      <c r="V30" s="76"/>
    </row>
    <row r="32" spans="1:22" ht="69.75" customHeight="1" x14ac:dyDescent="0.2">
      <c r="A32" s="77" t="s">
        <v>4</v>
      </c>
      <c r="B32" s="77" t="s">
        <v>26</v>
      </c>
      <c r="C32" s="77"/>
      <c r="D32" s="77"/>
      <c r="E32" s="77"/>
      <c r="F32" s="77"/>
      <c r="G32" s="77"/>
      <c r="H32" s="77"/>
      <c r="I32" s="77"/>
      <c r="J32" s="77"/>
      <c r="K32" s="69" t="s">
        <v>64</v>
      </c>
      <c r="L32" s="70"/>
      <c r="M32" s="70"/>
      <c r="N32" s="70"/>
      <c r="O32" s="70"/>
      <c r="P32" s="70"/>
      <c r="Q32" s="70"/>
      <c r="R32" s="71"/>
      <c r="S32" s="69" t="s">
        <v>65</v>
      </c>
      <c r="T32" s="71"/>
      <c r="U32" s="97" t="s">
        <v>5</v>
      </c>
    </row>
    <row r="33" spans="1:21" ht="33.75" customHeight="1" x14ac:dyDescent="0.2">
      <c r="A33" s="77"/>
      <c r="B33" s="77"/>
      <c r="C33" s="77"/>
      <c r="D33" s="77"/>
      <c r="E33" s="77"/>
      <c r="F33" s="77"/>
      <c r="G33" s="77"/>
      <c r="H33" s="77"/>
      <c r="I33" s="77"/>
      <c r="J33" s="77"/>
      <c r="K33" s="61" t="s">
        <v>6</v>
      </c>
      <c r="L33" s="61" t="s">
        <v>7</v>
      </c>
      <c r="M33" s="61" t="s">
        <v>8</v>
      </c>
      <c r="N33" s="61" t="s">
        <v>9</v>
      </c>
      <c r="O33" s="61" t="s">
        <v>10</v>
      </c>
      <c r="P33" s="61" t="s">
        <v>11</v>
      </c>
      <c r="Q33" s="61" t="s">
        <v>19</v>
      </c>
      <c r="R33" s="61" t="s">
        <v>20</v>
      </c>
      <c r="S33" s="99" t="s">
        <v>8</v>
      </c>
      <c r="T33" s="100"/>
      <c r="U33" s="98"/>
    </row>
    <row r="34" spans="1:21" x14ac:dyDescent="0.2">
      <c r="A34" s="4">
        <v>1</v>
      </c>
      <c r="B34" s="81">
        <v>2</v>
      </c>
      <c r="C34" s="82"/>
      <c r="D34" s="82"/>
      <c r="E34" s="82"/>
      <c r="F34" s="82"/>
      <c r="G34" s="82"/>
      <c r="H34" s="82"/>
      <c r="I34" s="82"/>
      <c r="J34" s="83"/>
      <c r="K34" s="4">
        <v>3</v>
      </c>
      <c r="L34" s="4">
        <v>4</v>
      </c>
      <c r="M34" s="4">
        <v>5</v>
      </c>
      <c r="N34" s="4">
        <v>6</v>
      </c>
      <c r="O34" s="4">
        <v>7</v>
      </c>
      <c r="P34" s="4">
        <v>8</v>
      </c>
      <c r="Q34" s="4">
        <v>9</v>
      </c>
      <c r="R34" s="4">
        <v>10</v>
      </c>
      <c r="S34" s="81">
        <v>11</v>
      </c>
      <c r="T34" s="83"/>
      <c r="U34" s="4">
        <v>12</v>
      </c>
    </row>
    <row r="35" spans="1:21" ht="25.5" customHeight="1" x14ac:dyDescent="0.2">
      <c r="A35" s="6">
        <v>1</v>
      </c>
      <c r="B35" s="72" t="s">
        <v>27</v>
      </c>
      <c r="C35" s="73"/>
      <c r="D35" s="73"/>
      <c r="E35" s="73"/>
      <c r="F35" s="73"/>
      <c r="G35" s="73"/>
      <c r="H35" s="73"/>
      <c r="I35" s="73"/>
      <c r="J35" s="74"/>
      <c r="K35" s="25"/>
      <c r="L35" s="26"/>
      <c r="M35" s="25"/>
      <c r="N35" s="25"/>
      <c r="O35" s="26"/>
      <c r="P35" s="25"/>
      <c r="Q35" s="25"/>
      <c r="R35" s="26"/>
      <c r="S35" s="85"/>
      <c r="T35" s="86"/>
      <c r="U35" s="25"/>
    </row>
    <row r="36" spans="1:21" ht="141.75" customHeight="1" x14ac:dyDescent="0.2">
      <c r="A36" s="6">
        <v>2</v>
      </c>
      <c r="B36" s="72" t="s">
        <v>53</v>
      </c>
      <c r="C36" s="73"/>
      <c r="D36" s="73"/>
      <c r="E36" s="73"/>
      <c r="F36" s="73"/>
      <c r="G36" s="73"/>
      <c r="H36" s="73"/>
      <c r="I36" s="73"/>
      <c r="J36" s="74"/>
      <c r="K36" s="26"/>
      <c r="L36" s="25"/>
      <c r="M36" s="26"/>
      <c r="N36" s="26"/>
      <c r="O36" s="25"/>
      <c r="P36" s="26"/>
      <c r="Q36" s="26"/>
      <c r="R36" s="25"/>
      <c r="S36" s="87"/>
      <c r="T36" s="88"/>
      <c r="U36" s="25"/>
    </row>
    <row r="37" spans="1:21" ht="45" customHeight="1" x14ac:dyDescent="0.2">
      <c r="A37" s="6">
        <v>3</v>
      </c>
      <c r="B37" s="72" t="s">
        <v>27</v>
      </c>
      <c r="C37" s="73"/>
      <c r="D37" s="73"/>
      <c r="E37" s="73"/>
      <c r="F37" s="73"/>
      <c r="G37" s="73"/>
      <c r="H37" s="73"/>
      <c r="I37" s="73"/>
      <c r="J37" s="74"/>
      <c r="K37" s="26"/>
      <c r="L37" s="25"/>
      <c r="M37" s="26"/>
      <c r="N37" s="26"/>
      <c r="O37" s="25"/>
      <c r="P37" s="26"/>
      <c r="Q37" s="26"/>
      <c r="R37" s="25"/>
      <c r="S37" s="87"/>
      <c r="T37" s="88"/>
      <c r="U37" s="25"/>
    </row>
    <row r="38" spans="1:21" ht="138.75" customHeight="1" x14ac:dyDescent="0.2">
      <c r="A38" s="6">
        <v>4</v>
      </c>
      <c r="B38" s="72" t="s">
        <v>54</v>
      </c>
      <c r="C38" s="73"/>
      <c r="D38" s="73"/>
      <c r="E38" s="73"/>
      <c r="F38" s="73"/>
      <c r="G38" s="73"/>
      <c r="H38" s="73"/>
      <c r="I38" s="73"/>
      <c r="J38" s="74"/>
      <c r="K38" s="26"/>
      <c r="L38" s="25"/>
      <c r="M38" s="26"/>
      <c r="N38" s="26"/>
      <c r="O38" s="25"/>
      <c r="P38" s="26"/>
      <c r="Q38" s="26"/>
      <c r="R38" s="25"/>
      <c r="S38" s="87"/>
      <c r="T38" s="88"/>
      <c r="U38" s="25"/>
    </row>
    <row r="39" spans="1:21" ht="66.75" customHeight="1" x14ac:dyDescent="0.2">
      <c r="A39" s="6">
        <v>5</v>
      </c>
      <c r="B39" s="72" t="s">
        <v>55</v>
      </c>
      <c r="C39" s="73"/>
      <c r="D39" s="73"/>
      <c r="E39" s="73"/>
      <c r="F39" s="73"/>
      <c r="G39" s="73"/>
      <c r="H39" s="73"/>
      <c r="I39" s="73"/>
      <c r="J39" s="74"/>
      <c r="K39" s="26"/>
      <c r="L39" s="25"/>
      <c r="M39" s="26"/>
      <c r="N39" s="26"/>
      <c r="O39" s="25"/>
      <c r="P39" s="26"/>
      <c r="Q39" s="26"/>
      <c r="R39" s="25"/>
      <c r="S39" s="87"/>
      <c r="T39" s="88"/>
      <c r="U39" s="25"/>
    </row>
    <row r="40" spans="1:21" ht="75" customHeight="1" x14ac:dyDescent="0.2">
      <c r="A40" s="6">
        <v>6</v>
      </c>
      <c r="B40" s="72" t="s">
        <v>36</v>
      </c>
      <c r="C40" s="73"/>
      <c r="D40" s="73"/>
      <c r="E40" s="73"/>
      <c r="F40" s="73"/>
      <c r="G40" s="73"/>
      <c r="H40" s="73"/>
      <c r="I40" s="73"/>
      <c r="J40" s="74"/>
      <c r="K40" s="27"/>
      <c r="L40" s="10">
        <f>L35*155.93</f>
        <v>0</v>
      </c>
      <c r="M40" s="27"/>
      <c r="N40" s="27"/>
      <c r="O40" s="27"/>
      <c r="P40" s="27"/>
      <c r="Q40" s="27"/>
      <c r="R40" s="27"/>
      <c r="S40" s="89"/>
      <c r="T40" s="90"/>
      <c r="U40" s="28">
        <f>L40</f>
        <v>0</v>
      </c>
    </row>
    <row r="41" spans="1:21" ht="78" customHeight="1" x14ac:dyDescent="0.2">
      <c r="A41" s="6">
        <v>7</v>
      </c>
      <c r="B41" s="72" t="s">
        <v>35</v>
      </c>
      <c r="C41" s="73"/>
      <c r="D41" s="73"/>
      <c r="E41" s="73"/>
      <c r="F41" s="73"/>
      <c r="G41" s="73"/>
      <c r="H41" s="73"/>
      <c r="I41" s="73"/>
      <c r="J41" s="74"/>
      <c r="K41" s="27"/>
      <c r="L41" s="27"/>
      <c r="M41" s="27"/>
      <c r="N41" s="27"/>
      <c r="O41" s="10">
        <f>O35*374.22</f>
        <v>0</v>
      </c>
      <c r="P41" s="27"/>
      <c r="Q41" s="27"/>
      <c r="R41" s="10">
        <f>R35*519.75</f>
        <v>0</v>
      </c>
      <c r="S41" s="89"/>
      <c r="T41" s="90"/>
      <c r="U41" s="28">
        <f>O41+R41</f>
        <v>0</v>
      </c>
    </row>
    <row r="42" spans="1:21" ht="78" customHeight="1" x14ac:dyDescent="0.2">
      <c r="A42" s="6">
        <v>8</v>
      </c>
      <c r="B42" s="72" t="s">
        <v>37</v>
      </c>
      <c r="C42" s="73"/>
      <c r="D42" s="73"/>
      <c r="E42" s="73"/>
      <c r="F42" s="73"/>
      <c r="G42" s="73"/>
      <c r="H42" s="73"/>
      <c r="I42" s="73"/>
      <c r="J42" s="74"/>
      <c r="K42" s="10">
        <f>K36*155.93</f>
        <v>0</v>
      </c>
      <c r="L42" s="27"/>
      <c r="M42" s="27"/>
      <c r="N42" s="27"/>
      <c r="O42" s="27"/>
      <c r="P42" s="27"/>
      <c r="Q42" s="27"/>
      <c r="R42" s="27"/>
      <c r="S42" s="89"/>
      <c r="T42" s="90"/>
      <c r="U42" s="28">
        <f>K42</f>
        <v>0</v>
      </c>
    </row>
    <row r="43" spans="1:21" ht="66.75" customHeight="1" x14ac:dyDescent="0.2">
      <c r="A43" s="6">
        <v>9</v>
      </c>
      <c r="B43" s="72" t="s">
        <v>38</v>
      </c>
      <c r="C43" s="73"/>
      <c r="D43" s="73"/>
      <c r="E43" s="73"/>
      <c r="F43" s="73"/>
      <c r="G43" s="73"/>
      <c r="H43" s="73"/>
      <c r="I43" s="73"/>
      <c r="J43" s="74"/>
      <c r="K43" s="27"/>
      <c r="L43" s="27"/>
      <c r="M43" s="10">
        <f>M36*49.5</f>
        <v>0</v>
      </c>
      <c r="N43" s="27"/>
      <c r="O43" s="27"/>
      <c r="P43" s="27"/>
      <c r="Q43" s="27"/>
      <c r="R43" s="27"/>
      <c r="S43" s="89"/>
      <c r="T43" s="90"/>
      <c r="U43" s="28">
        <f>M43</f>
        <v>0</v>
      </c>
    </row>
    <row r="44" spans="1:21" ht="76.5" customHeight="1" x14ac:dyDescent="0.2">
      <c r="A44" s="6">
        <v>10</v>
      </c>
      <c r="B44" s="72" t="s">
        <v>56</v>
      </c>
      <c r="C44" s="73"/>
      <c r="D44" s="73"/>
      <c r="E44" s="73"/>
      <c r="F44" s="73"/>
      <c r="G44" s="73"/>
      <c r="H44" s="73"/>
      <c r="I44" s="73"/>
      <c r="J44" s="74"/>
      <c r="K44" s="27"/>
      <c r="L44" s="27"/>
      <c r="M44" s="27"/>
      <c r="N44" s="10">
        <f>N36*291.06</f>
        <v>0</v>
      </c>
      <c r="O44" s="27"/>
      <c r="P44" s="10">
        <f>P36*318.78</f>
        <v>0</v>
      </c>
      <c r="Q44" s="10">
        <f>Q36*519.75</f>
        <v>0</v>
      </c>
      <c r="R44" s="27"/>
      <c r="S44" s="78">
        <f>S36*569.25</f>
        <v>0</v>
      </c>
      <c r="T44" s="79">
        <f t="shared" ref="T44" si="0">T36*519.75</f>
        <v>0</v>
      </c>
      <c r="U44" s="28">
        <f>N44+P44+Q44+S44</f>
        <v>0</v>
      </c>
    </row>
    <row r="45" spans="1:21" ht="76.5" customHeight="1" x14ac:dyDescent="0.2">
      <c r="A45" s="6">
        <v>11</v>
      </c>
      <c r="B45" s="72" t="s">
        <v>39</v>
      </c>
      <c r="C45" s="73"/>
      <c r="D45" s="73"/>
      <c r="E45" s="73"/>
      <c r="F45" s="73"/>
      <c r="G45" s="73"/>
      <c r="H45" s="73"/>
      <c r="I45" s="73"/>
      <c r="J45" s="74"/>
      <c r="K45" s="10">
        <f>K37*155.93</f>
        <v>0</v>
      </c>
      <c r="L45" s="27"/>
      <c r="M45" s="27"/>
      <c r="N45" s="27"/>
      <c r="O45" s="27"/>
      <c r="P45" s="27"/>
      <c r="Q45" s="27"/>
      <c r="R45" s="27"/>
      <c r="S45" s="89"/>
      <c r="T45" s="90"/>
      <c r="U45" s="28">
        <f>K45</f>
        <v>0</v>
      </c>
    </row>
    <row r="46" spans="1:21" ht="69" customHeight="1" x14ac:dyDescent="0.2">
      <c r="A46" s="6">
        <v>12</v>
      </c>
      <c r="B46" s="72" t="s">
        <v>40</v>
      </c>
      <c r="C46" s="73"/>
      <c r="D46" s="73"/>
      <c r="E46" s="73"/>
      <c r="F46" s="73"/>
      <c r="G46" s="73"/>
      <c r="H46" s="73"/>
      <c r="I46" s="73"/>
      <c r="J46" s="74"/>
      <c r="K46" s="27"/>
      <c r="L46" s="27"/>
      <c r="M46" s="10">
        <f>M37*49.5</f>
        <v>0</v>
      </c>
      <c r="N46" s="27"/>
      <c r="O46" s="27"/>
      <c r="P46" s="27"/>
      <c r="Q46" s="27"/>
      <c r="R46" s="27"/>
      <c r="S46" s="89"/>
      <c r="T46" s="90"/>
      <c r="U46" s="28">
        <f>M46</f>
        <v>0</v>
      </c>
    </row>
    <row r="47" spans="1:21" ht="75.75" customHeight="1" x14ac:dyDescent="0.2">
      <c r="A47" s="6">
        <v>13</v>
      </c>
      <c r="B47" s="72" t="s">
        <v>57</v>
      </c>
      <c r="C47" s="73"/>
      <c r="D47" s="73"/>
      <c r="E47" s="73"/>
      <c r="F47" s="73"/>
      <c r="G47" s="73"/>
      <c r="H47" s="73"/>
      <c r="I47" s="73"/>
      <c r="J47" s="74"/>
      <c r="K47" s="27"/>
      <c r="L47" s="27"/>
      <c r="M47" s="27"/>
      <c r="N47" s="10">
        <f>N37*291.06</f>
        <v>0</v>
      </c>
      <c r="O47" s="27"/>
      <c r="P47" s="10">
        <f>P37*318.78</f>
        <v>0</v>
      </c>
      <c r="Q47" s="10">
        <f>Q37*519.75</f>
        <v>0</v>
      </c>
      <c r="R47" s="27"/>
      <c r="S47" s="78">
        <f>S37*569.25</f>
        <v>0</v>
      </c>
      <c r="T47" s="79"/>
      <c r="U47" s="28">
        <f>N47+P47+Q47+S47</f>
        <v>0</v>
      </c>
    </row>
    <row r="48" spans="1:21" ht="75.75" customHeight="1" x14ac:dyDescent="0.2">
      <c r="A48" s="6">
        <v>14</v>
      </c>
      <c r="B48" s="72" t="s">
        <v>41</v>
      </c>
      <c r="C48" s="73"/>
      <c r="D48" s="73"/>
      <c r="E48" s="73"/>
      <c r="F48" s="73"/>
      <c r="G48" s="73"/>
      <c r="H48" s="73"/>
      <c r="I48" s="73"/>
      <c r="J48" s="74"/>
      <c r="K48" s="10">
        <f>K38*155.93</f>
        <v>0</v>
      </c>
      <c r="L48" s="27"/>
      <c r="M48" s="27"/>
      <c r="N48" s="27"/>
      <c r="O48" s="27"/>
      <c r="P48" s="27"/>
      <c r="Q48" s="27"/>
      <c r="R48" s="27"/>
      <c r="S48" s="89"/>
      <c r="T48" s="90"/>
      <c r="U48" s="28">
        <f>K48</f>
        <v>0</v>
      </c>
    </row>
    <row r="49" spans="1:22" ht="65.25" customHeight="1" x14ac:dyDescent="0.2">
      <c r="A49" s="6">
        <v>15</v>
      </c>
      <c r="B49" s="72" t="s">
        <v>58</v>
      </c>
      <c r="C49" s="73"/>
      <c r="D49" s="73"/>
      <c r="E49" s="73"/>
      <c r="F49" s="73"/>
      <c r="G49" s="73"/>
      <c r="H49" s="73"/>
      <c r="I49" s="73"/>
      <c r="J49" s="74"/>
      <c r="K49" s="27"/>
      <c r="L49" s="27"/>
      <c r="M49" s="10">
        <f>M38*49.5</f>
        <v>0</v>
      </c>
      <c r="N49" s="27"/>
      <c r="O49" s="27"/>
      <c r="P49" s="27"/>
      <c r="Q49" s="27"/>
      <c r="R49" s="27"/>
      <c r="S49" s="89"/>
      <c r="T49" s="90"/>
      <c r="U49" s="28">
        <f>M49</f>
        <v>0</v>
      </c>
    </row>
    <row r="50" spans="1:22" ht="81" customHeight="1" x14ac:dyDescent="0.2">
      <c r="A50" s="6">
        <v>16</v>
      </c>
      <c r="B50" s="72" t="s">
        <v>59</v>
      </c>
      <c r="C50" s="73"/>
      <c r="D50" s="73"/>
      <c r="E50" s="73"/>
      <c r="F50" s="73"/>
      <c r="G50" s="73"/>
      <c r="H50" s="73"/>
      <c r="I50" s="73"/>
      <c r="J50" s="74"/>
      <c r="K50" s="27"/>
      <c r="L50" s="27"/>
      <c r="M50" s="27"/>
      <c r="N50" s="10">
        <f>N38*291.06</f>
        <v>0</v>
      </c>
      <c r="O50" s="27"/>
      <c r="P50" s="10">
        <f>P38*318.78</f>
        <v>0</v>
      </c>
      <c r="Q50" s="10">
        <f>Q38*519.75</f>
        <v>0</v>
      </c>
      <c r="R50" s="27"/>
      <c r="S50" s="78">
        <f>S38*569.25</f>
        <v>0</v>
      </c>
      <c r="T50" s="79">
        <f t="shared" ref="T50:T51" si="1">T38*519.75</f>
        <v>0</v>
      </c>
      <c r="U50" s="28">
        <f>N50+P50+Q50+S50</f>
        <v>0</v>
      </c>
    </row>
    <row r="51" spans="1:22" ht="111.75" customHeight="1" x14ac:dyDescent="0.2">
      <c r="A51" s="6">
        <v>17</v>
      </c>
      <c r="B51" s="72" t="s">
        <v>60</v>
      </c>
      <c r="C51" s="73"/>
      <c r="D51" s="73"/>
      <c r="E51" s="73"/>
      <c r="F51" s="73"/>
      <c r="G51" s="73"/>
      <c r="H51" s="73"/>
      <c r="I51" s="73"/>
      <c r="J51" s="74"/>
      <c r="K51" s="10">
        <f>K39*155.93</f>
        <v>0</v>
      </c>
      <c r="L51" s="27"/>
      <c r="M51" s="10">
        <f>M39*49.5</f>
        <v>0</v>
      </c>
      <c r="N51" s="10">
        <f>N39*291.06</f>
        <v>0</v>
      </c>
      <c r="O51" s="27"/>
      <c r="P51" s="10">
        <f>P39*318.78</f>
        <v>0</v>
      </c>
      <c r="Q51" s="10">
        <f>Q39*519.75</f>
        <v>0</v>
      </c>
      <c r="R51" s="27"/>
      <c r="S51" s="78">
        <f>S39*569.25</f>
        <v>0</v>
      </c>
      <c r="T51" s="79">
        <f t="shared" si="1"/>
        <v>0</v>
      </c>
      <c r="U51" s="28">
        <f>K51+M51+N51+P51+Q51+S51</f>
        <v>0</v>
      </c>
    </row>
    <row r="52" spans="1:22" ht="29.25" customHeight="1" x14ac:dyDescent="0.2">
      <c r="A52" s="6">
        <v>18</v>
      </c>
      <c r="B52" s="72" t="s">
        <v>61</v>
      </c>
      <c r="C52" s="73"/>
      <c r="D52" s="73"/>
      <c r="E52" s="73"/>
      <c r="F52" s="73"/>
      <c r="G52" s="73"/>
      <c r="H52" s="73"/>
      <c r="I52" s="73"/>
      <c r="J52" s="74"/>
      <c r="K52" s="16">
        <f>K42+K45+K48+K51</f>
        <v>0</v>
      </c>
      <c r="L52" s="16">
        <f>L40</f>
        <v>0</v>
      </c>
      <c r="M52" s="16">
        <f>M43+M46+M49+M51</f>
        <v>0</v>
      </c>
      <c r="N52" s="16">
        <f>N44+N47+N50+N51</f>
        <v>0</v>
      </c>
      <c r="O52" s="16">
        <f>O41</f>
        <v>0</v>
      </c>
      <c r="P52" s="16">
        <f>P44+P47+P50+P51</f>
        <v>0</v>
      </c>
      <c r="Q52" s="16">
        <f>Q44+Q47+Q50+Q51</f>
        <v>0</v>
      </c>
      <c r="R52" s="16">
        <f>R41</f>
        <v>0</v>
      </c>
      <c r="S52" s="66">
        <f>S44+S47+S50+S51</f>
        <v>0</v>
      </c>
      <c r="T52" s="67"/>
      <c r="U52" s="16">
        <f>SUM(U40:U51)</f>
        <v>0</v>
      </c>
    </row>
    <row r="53" spans="1:22" ht="29.25" customHeight="1" x14ac:dyDescent="0.2">
      <c r="A53" s="6">
        <v>19</v>
      </c>
      <c r="B53" s="91" t="s">
        <v>31</v>
      </c>
      <c r="C53" s="91"/>
      <c r="D53" s="91"/>
      <c r="E53" s="91"/>
      <c r="F53" s="91"/>
      <c r="G53" s="91"/>
      <c r="H53" s="91"/>
      <c r="I53" s="91"/>
      <c r="J53" s="91"/>
      <c r="K53" s="16">
        <f>ROUNDDOWN(K52*0.01,2)</f>
        <v>0</v>
      </c>
      <c r="L53" s="16">
        <f t="shared" ref="L53:U53" si="2">ROUNDDOWN(L52*0.01,2)</f>
        <v>0</v>
      </c>
      <c r="M53" s="16">
        <f t="shared" si="2"/>
        <v>0</v>
      </c>
      <c r="N53" s="16">
        <f t="shared" si="2"/>
        <v>0</v>
      </c>
      <c r="O53" s="16">
        <f t="shared" si="2"/>
        <v>0</v>
      </c>
      <c r="P53" s="16">
        <f t="shared" si="2"/>
        <v>0</v>
      </c>
      <c r="Q53" s="16">
        <f t="shared" si="2"/>
        <v>0</v>
      </c>
      <c r="R53" s="16">
        <f t="shared" si="2"/>
        <v>0</v>
      </c>
      <c r="S53" s="66">
        <f t="shared" si="2"/>
        <v>0</v>
      </c>
      <c r="T53" s="67"/>
      <c r="U53" s="16">
        <f t="shared" si="2"/>
        <v>0</v>
      </c>
      <c r="V53" s="47"/>
    </row>
    <row r="54" spans="1:22" ht="29.25" customHeight="1" x14ac:dyDescent="0.2">
      <c r="A54" s="6">
        <v>20</v>
      </c>
      <c r="B54" s="91" t="s">
        <v>32</v>
      </c>
      <c r="C54" s="91"/>
      <c r="D54" s="91"/>
      <c r="E54" s="91"/>
      <c r="F54" s="91"/>
      <c r="G54" s="91"/>
      <c r="H54" s="91"/>
      <c r="I54" s="91"/>
      <c r="J54" s="91"/>
      <c r="K54" s="16">
        <f>K52+K53</f>
        <v>0</v>
      </c>
      <c r="L54" s="16">
        <f t="shared" ref="L54:U54" si="3">L52+L53</f>
        <v>0</v>
      </c>
      <c r="M54" s="16">
        <f t="shared" si="3"/>
        <v>0</v>
      </c>
      <c r="N54" s="16">
        <f t="shared" si="3"/>
        <v>0</v>
      </c>
      <c r="O54" s="16">
        <f t="shared" si="3"/>
        <v>0</v>
      </c>
      <c r="P54" s="16">
        <f t="shared" si="3"/>
        <v>0</v>
      </c>
      <c r="Q54" s="16">
        <f t="shared" si="3"/>
        <v>0</v>
      </c>
      <c r="R54" s="16">
        <f t="shared" si="3"/>
        <v>0</v>
      </c>
      <c r="S54" s="66">
        <f t="shared" si="3"/>
        <v>0</v>
      </c>
      <c r="T54" s="67"/>
      <c r="U54" s="16">
        <f t="shared" si="3"/>
        <v>0</v>
      </c>
      <c r="V54" s="47"/>
    </row>
    <row r="55" spans="1:22" ht="14.25" x14ac:dyDescent="0.2">
      <c r="A55" s="29"/>
      <c r="B55" s="30"/>
      <c r="C55" s="30"/>
    </row>
    <row r="56" spans="1:22" ht="20.25" customHeight="1" thickBot="1" x14ac:dyDescent="0.25">
      <c r="A56" s="68" t="s">
        <v>62</v>
      </c>
      <c r="B56" s="68"/>
      <c r="C56" s="68"/>
      <c r="D56" s="68"/>
      <c r="E56" s="68"/>
      <c r="F56" s="68"/>
      <c r="G56" s="68"/>
      <c r="H56" s="68"/>
      <c r="I56" s="68"/>
      <c r="J56" s="68"/>
      <c r="K56" s="68"/>
      <c r="L56" s="68"/>
      <c r="M56" s="68"/>
      <c r="N56" s="68"/>
      <c r="O56" s="68"/>
      <c r="P56" s="68"/>
      <c r="R56" s="64"/>
      <c r="S56" s="64"/>
      <c r="T56" s="64"/>
      <c r="U56" s="64"/>
    </row>
    <row r="57" spans="1:22" ht="22.5" customHeight="1" thickBot="1" x14ac:dyDescent="0.25">
      <c r="A57" s="68"/>
      <c r="B57" s="68"/>
      <c r="C57" s="68"/>
      <c r="D57" s="68"/>
      <c r="E57" s="68"/>
      <c r="F57" s="68"/>
      <c r="G57" s="68"/>
      <c r="H57" s="68"/>
      <c r="I57" s="68"/>
      <c r="J57" s="68"/>
      <c r="K57" s="68"/>
      <c r="L57" s="68"/>
      <c r="M57" s="68"/>
      <c r="N57" s="68"/>
      <c r="O57" s="68"/>
      <c r="P57" s="68"/>
      <c r="Q57" s="31">
        <f>U54</f>
        <v>0</v>
      </c>
      <c r="R57" s="64"/>
      <c r="S57" s="64"/>
      <c r="T57" s="64"/>
      <c r="U57" s="64"/>
    </row>
    <row r="58" spans="1:22" ht="22.5" customHeight="1" x14ac:dyDescent="0.2">
      <c r="A58" s="65"/>
      <c r="B58" s="65"/>
      <c r="C58" s="65"/>
      <c r="D58" s="65"/>
      <c r="E58" s="65"/>
      <c r="F58" s="65"/>
      <c r="G58" s="65"/>
      <c r="H58" s="65"/>
      <c r="I58" s="65"/>
      <c r="J58" s="65"/>
      <c r="K58" s="65"/>
      <c r="L58" s="65"/>
      <c r="M58" s="65"/>
      <c r="N58" s="65"/>
      <c r="O58" s="65"/>
      <c r="P58" s="35"/>
      <c r="Q58" s="64"/>
      <c r="R58" s="64"/>
      <c r="S58" s="64"/>
      <c r="T58" s="64"/>
      <c r="U58" s="64"/>
    </row>
    <row r="59" spans="1:22" ht="37.5" customHeight="1" x14ac:dyDescent="0.25">
      <c r="A59" s="96" t="s">
        <v>63</v>
      </c>
      <c r="B59" s="96"/>
      <c r="C59" s="96"/>
      <c r="D59" s="96"/>
      <c r="E59" s="96"/>
      <c r="F59" s="96"/>
      <c r="G59" s="96"/>
      <c r="H59" s="96"/>
      <c r="I59" s="96"/>
      <c r="J59" s="96"/>
      <c r="K59" s="96"/>
      <c r="L59" s="96"/>
      <c r="M59" s="96"/>
      <c r="N59" s="96"/>
      <c r="O59" s="96"/>
      <c r="P59" s="96"/>
      <c r="Q59" s="96"/>
      <c r="R59" s="96"/>
      <c r="S59" s="96"/>
      <c r="T59" s="96"/>
      <c r="U59" s="96"/>
      <c r="V59" s="96"/>
    </row>
    <row r="60" spans="1:22" ht="18" x14ac:dyDescent="0.25">
      <c r="A60" s="33"/>
      <c r="B60" s="33"/>
      <c r="C60" s="33"/>
      <c r="D60" s="33"/>
      <c r="E60" s="33"/>
      <c r="F60" s="33"/>
      <c r="G60" s="33"/>
      <c r="H60" s="33"/>
      <c r="I60" s="33"/>
      <c r="J60" s="33"/>
      <c r="K60" s="33"/>
      <c r="L60" s="33"/>
      <c r="M60" s="33"/>
      <c r="N60" s="33"/>
      <c r="O60" s="33"/>
      <c r="P60" s="33"/>
      <c r="Q60" s="33"/>
      <c r="R60" s="33"/>
      <c r="T60" s="33"/>
      <c r="U60" s="33"/>
      <c r="V60" s="33"/>
    </row>
    <row r="61" spans="1:22" ht="102" customHeight="1" x14ac:dyDescent="0.2">
      <c r="A61" s="77" t="s">
        <v>4</v>
      </c>
      <c r="B61" s="77" t="s">
        <v>26</v>
      </c>
      <c r="C61" s="77"/>
      <c r="D61" s="77"/>
      <c r="E61" s="77"/>
      <c r="F61" s="77"/>
      <c r="G61" s="77"/>
      <c r="H61" s="77"/>
      <c r="I61" s="77"/>
      <c r="J61" s="77"/>
      <c r="K61" s="69" t="s">
        <v>64</v>
      </c>
      <c r="L61" s="70"/>
      <c r="M61" s="70"/>
      <c r="N61" s="70"/>
      <c r="O61" s="70"/>
      <c r="P61" s="70"/>
      <c r="Q61" s="70"/>
      <c r="R61" s="71"/>
      <c r="S61" s="69" t="s">
        <v>65</v>
      </c>
      <c r="T61" s="71"/>
      <c r="U61" s="97" t="s">
        <v>5</v>
      </c>
    </row>
    <row r="62" spans="1:22" ht="45" customHeight="1" x14ac:dyDescent="0.2">
      <c r="A62" s="77"/>
      <c r="B62" s="77"/>
      <c r="C62" s="77"/>
      <c r="D62" s="77"/>
      <c r="E62" s="77"/>
      <c r="F62" s="77"/>
      <c r="G62" s="77"/>
      <c r="H62" s="77"/>
      <c r="I62" s="77"/>
      <c r="J62" s="77"/>
      <c r="K62" s="61" t="s">
        <v>6</v>
      </c>
      <c r="L62" s="61" t="s">
        <v>7</v>
      </c>
      <c r="M62" s="61" t="s">
        <v>8</v>
      </c>
      <c r="N62" s="61" t="s">
        <v>9</v>
      </c>
      <c r="O62" s="61" t="s">
        <v>10</v>
      </c>
      <c r="P62" s="61" t="s">
        <v>11</v>
      </c>
      <c r="Q62" s="61" t="s">
        <v>19</v>
      </c>
      <c r="R62" s="61" t="s">
        <v>20</v>
      </c>
      <c r="S62" s="99" t="s">
        <v>8</v>
      </c>
      <c r="T62" s="100"/>
      <c r="U62" s="98"/>
    </row>
    <row r="63" spans="1:22" x14ac:dyDescent="0.2">
      <c r="A63" s="4">
        <v>1</v>
      </c>
      <c r="B63" s="81">
        <v>2</v>
      </c>
      <c r="C63" s="82"/>
      <c r="D63" s="82"/>
      <c r="E63" s="82"/>
      <c r="F63" s="82"/>
      <c r="G63" s="82"/>
      <c r="H63" s="82"/>
      <c r="I63" s="82"/>
      <c r="J63" s="83"/>
      <c r="K63" s="4">
        <v>3</v>
      </c>
      <c r="L63" s="4">
        <v>4</v>
      </c>
      <c r="M63" s="4">
        <v>5</v>
      </c>
      <c r="N63" s="4">
        <v>6</v>
      </c>
      <c r="O63" s="4">
        <v>7</v>
      </c>
      <c r="P63" s="4">
        <v>8</v>
      </c>
      <c r="Q63" s="4">
        <v>9</v>
      </c>
      <c r="R63" s="4">
        <v>10</v>
      </c>
      <c r="S63" s="81">
        <v>11</v>
      </c>
      <c r="T63" s="83"/>
      <c r="U63" s="4">
        <v>12</v>
      </c>
    </row>
    <row r="64" spans="1:22" ht="33.75" customHeight="1" x14ac:dyDescent="0.2">
      <c r="A64" s="6">
        <v>1</v>
      </c>
      <c r="B64" s="72" t="s">
        <v>27</v>
      </c>
      <c r="C64" s="73"/>
      <c r="D64" s="73"/>
      <c r="E64" s="73"/>
      <c r="F64" s="73"/>
      <c r="G64" s="73"/>
      <c r="H64" s="73"/>
      <c r="I64" s="73"/>
      <c r="J64" s="74"/>
      <c r="K64" s="26"/>
      <c r="L64" s="26"/>
      <c r="M64" s="26"/>
      <c r="N64" s="26"/>
      <c r="O64" s="26"/>
      <c r="P64" s="26"/>
      <c r="Q64" s="26"/>
      <c r="R64" s="26"/>
      <c r="S64" s="87"/>
      <c r="T64" s="88"/>
      <c r="U64" s="25"/>
    </row>
    <row r="65" spans="1:22" ht="60" customHeight="1" x14ac:dyDescent="0.2">
      <c r="A65" s="6">
        <v>2</v>
      </c>
      <c r="B65" s="118" t="s">
        <v>66</v>
      </c>
      <c r="C65" s="118"/>
      <c r="D65" s="118"/>
      <c r="E65" s="118"/>
      <c r="F65" s="118"/>
      <c r="G65" s="118"/>
      <c r="H65" s="118"/>
      <c r="I65" s="118"/>
      <c r="J65" s="118"/>
      <c r="K65" s="48">
        <f>K64*123.75</f>
        <v>0</v>
      </c>
      <c r="L65" s="48">
        <f t="shared" ref="L65:M65" si="4">L64*123.75</f>
        <v>0</v>
      </c>
      <c r="M65" s="48">
        <f t="shared" si="4"/>
        <v>0</v>
      </c>
      <c r="N65" s="48">
        <f>N64*61.88</f>
        <v>0</v>
      </c>
      <c r="O65" s="48">
        <f t="shared" ref="O65:T65" si="5">O64*61.88</f>
        <v>0</v>
      </c>
      <c r="P65" s="48">
        <f t="shared" si="5"/>
        <v>0</v>
      </c>
      <c r="Q65" s="48">
        <f t="shared" si="5"/>
        <v>0</v>
      </c>
      <c r="R65" s="48">
        <f t="shared" si="5"/>
        <v>0</v>
      </c>
      <c r="S65" s="78">
        <f t="shared" si="5"/>
        <v>0</v>
      </c>
      <c r="T65" s="79">
        <f t="shared" si="5"/>
        <v>0</v>
      </c>
      <c r="U65" s="28">
        <f>K65+L65+M65+N65+O65+P65+Q65+R65+S65</f>
        <v>0</v>
      </c>
    </row>
    <row r="66" spans="1:22" ht="35.25" customHeight="1" x14ac:dyDescent="0.2">
      <c r="A66" s="4">
        <v>3</v>
      </c>
      <c r="B66" s="92" t="s">
        <v>33</v>
      </c>
      <c r="C66" s="93"/>
      <c r="D66" s="93"/>
      <c r="E66" s="93"/>
      <c r="F66" s="93"/>
      <c r="G66" s="93"/>
      <c r="H66" s="93"/>
      <c r="I66" s="93"/>
      <c r="J66" s="94"/>
      <c r="K66" s="28">
        <f>ROUNDDOWN(K65*0.01,2)</f>
        <v>0</v>
      </c>
      <c r="L66" s="28">
        <f t="shared" ref="L66:U66" si="6">ROUNDDOWN(L65*0.01,2)</f>
        <v>0</v>
      </c>
      <c r="M66" s="28">
        <f t="shared" si="6"/>
        <v>0</v>
      </c>
      <c r="N66" s="28">
        <f t="shared" si="6"/>
        <v>0</v>
      </c>
      <c r="O66" s="28">
        <f t="shared" si="6"/>
        <v>0</v>
      </c>
      <c r="P66" s="28">
        <f t="shared" si="6"/>
        <v>0</v>
      </c>
      <c r="Q66" s="28">
        <f t="shared" si="6"/>
        <v>0</v>
      </c>
      <c r="R66" s="28">
        <f t="shared" si="6"/>
        <v>0</v>
      </c>
      <c r="S66" s="119">
        <f t="shared" si="6"/>
        <v>0</v>
      </c>
      <c r="T66" s="120"/>
      <c r="U66" s="28">
        <f t="shared" si="6"/>
        <v>0</v>
      </c>
      <c r="V66" s="14"/>
    </row>
    <row r="67" spans="1:22" ht="32.25" customHeight="1" x14ac:dyDescent="0.2">
      <c r="A67" s="4">
        <v>4</v>
      </c>
      <c r="B67" s="95" t="s">
        <v>34</v>
      </c>
      <c r="C67" s="95"/>
      <c r="D67" s="95"/>
      <c r="E67" s="95"/>
      <c r="F67" s="95"/>
      <c r="G67" s="95"/>
      <c r="H67" s="95"/>
      <c r="I67" s="95"/>
      <c r="J67" s="95"/>
      <c r="K67" s="28">
        <f>K65+K66</f>
        <v>0</v>
      </c>
      <c r="L67" s="28">
        <f t="shared" ref="L67:U67" si="7">L65+L66</f>
        <v>0</v>
      </c>
      <c r="M67" s="28">
        <f t="shared" si="7"/>
        <v>0</v>
      </c>
      <c r="N67" s="28">
        <f t="shared" si="7"/>
        <v>0</v>
      </c>
      <c r="O67" s="28">
        <f t="shared" si="7"/>
        <v>0</v>
      </c>
      <c r="P67" s="28">
        <f t="shared" si="7"/>
        <v>0</v>
      </c>
      <c r="Q67" s="28">
        <f t="shared" si="7"/>
        <v>0</v>
      </c>
      <c r="R67" s="28">
        <f t="shared" si="7"/>
        <v>0</v>
      </c>
      <c r="S67" s="119">
        <f t="shared" si="7"/>
        <v>0</v>
      </c>
      <c r="T67" s="120"/>
      <c r="U67" s="28">
        <f t="shared" si="7"/>
        <v>0</v>
      </c>
      <c r="V67" s="14"/>
    </row>
    <row r="68" spans="1:22" ht="15" thickBot="1" x14ac:dyDescent="0.25">
      <c r="A68" s="29"/>
      <c r="B68" s="30"/>
      <c r="C68" s="30"/>
    </row>
    <row r="69" spans="1:22" ht="29.25" customHeight="1" thickBot="1" x14ac:dyDescent="0.25">
      <c r="A69" s="101" t="s">
        <v>67</v>
      </c>
      <c r="B69" s="101"/>
      <c r="C69" s="101"/>
      <c r="D69" s="101"/>
      <c r="E69" s="101"/>
      <c r="F69" s="101"/>
      <c r="G69" s="101"/>
      <c r="H69" s="101"/>
      <c r="I69" s="101"/>
      <c r="J69" s="101"/>
      <c r="K69" s="101"/>
      <c r="L69" s="101"/>
      <c r="M69" s="101"/>
      <c r="N69" s="101"/>
      <c r="O69" s="101"/>
      <c r="P69" s="101"/>
      <c r="Q69" s="101"/>
      <c r="R69" s="101"/>
      <c r="S69" s="31">
        <f>U67</f>
        <v>0</v>
      </c>
    </row>
    <row r="70" spans="1:22" ht="43.5" customHeight="1" x14ac:dyDescent="0.2">
      <c r="A70" s="34"/>
      <c r="B70" s="34"/>
      <c r="C70" s="34"/>
      <c r="D70" s="34"/>
      <c r="E70" s="34"/>
      <c r="F70" s="34"/>
      <c r="G70" s="34"/>
      <c r="H70" s="34"/>
      <c r="I70" s="34"/>
      <c r="J70" s="34"/>
      <c r="K70" s="34"/>
      <c r="L70" s="35"/>
      <c r="M70" s="32"/>
    </row>
    <row r="71" spans="1:22" ht="38.25" customHeight="1" x14ac:dyDescent="0.25">
      <c r="A71" s="96" t="s">
        <v>68</v>
      </c>
      <c r="B71" s="96"/>
      <c r="C71" s="96"/>
      <c r="D71" s="96"/>
      <c r="E71" s="96"/>
      <c r="F71" s="96"/>
      <c r="G71" s="96"/>
      <c r="H71" s="96"/>
      <c r="I71" s="96"/>
      <c r="J71" s="96"/>
      <c r="K71" s="96"/>
      <c r="L71" s="96"/>
      <c r="M71" s="96"/>
      <c r="N71" s="96"/>
      <c r="O71" s="96"/>
      <c r="P71" s="96"/>
      <c r="Q71" s="96"/>
      <c r="R71" s="96"/>
      <c r="S71" s="96"/>
      <c r="T71" s="96"/>
      <c r="U71" s="96"/>
      <c r="V71" s="96"/>
    </row>
    <row r="72" spans="1:22" ht="30.75" customHeight="1" x14ac:dyDescent="0.2">
      <c r="A72" s="34"/>
      <c r="B72" s="34"/>
      <c r="C72" s="34"/>
      <c r="D72" s="34"/>
      <c r="E72" s="34"/>
      <c r="F72" s="34"/>
      <c r="G72" s="34"/>
      <c r="H72" s="34"/>
      <c r="I72" s="34"/>
      <c r="J72" s="34"/>
      <c r="K72" s="34"/>
      <c r="L72" s="35"/>
      <c r="M72" s="32"/>
    </row>
    <row r="73" spans="1:22" ht="101.25" customHeight="1" x14ac:dyDescent="0.2">
      <c r="A73" s="77" t="s">
        <v>4</v>
      </c>
      <c r="B73" s="77" t="s">
        <v>26</v>
      </c>
      <c r="C73" s="77"/>
      <c r="D73" s="77"/>
      <c r="E73" s="77"/>
      <c r="F73" s="77"/>
      <c r="G73" s="77"/>
      <c r="H73" s="77"/>
      <c r="I73" s="77"/>
      <c r="J73" s="77"/>
      <c r="K73" s="69" t="s">
        <v>64</v>
      </c>
      <c r="L73" s="70"/>
      <c r="M73" s="70"/>
      <c r="N73" s="70"/>
      <c r="O73" s="70"/>
      <c r="P73" s="70"/>
      <c r="Q73" s="70"/>
      <c r="R73" s="71"/>
      <c r="S73" s="69" t="s">
        <v>65</v>
      </c>
      <c r="T73" s="71"/>
      <c r="U73" s="97" t="s">
        <v>5</v>
      </c>
    </row>
    <row r="74" spans="1:22" ht="38.25" customHeight="1" x14ac:dyDescent="0.2">
      <c r="A74" s="77"/>
      <c r="B74" s="77"/>
      <c r="C74" s="77"/>
      <c r="D74" s="77"/>
      <c r="E74" s="77"/>
      <c r="F74" s="77"/>
      <c r="G74" s="77"/>
      <c r="H74" s="77"/>
      <c r="I74" s="77"/>
      <c r="J74" s="77"/>
      <c r="K74" s="61" t="s">
        <v>6</v>
      </c>
      <c r="L74" s="61" t="s">
        <v>7</v>
      </c>
      <c r="M74" s="61" t="s">
        <v>8</v>
      </c>
      <c r="N74" s="61" t="s">
        <v>9</v>
      </c>
      <c r="O74" s="61" t="s">
        <v>10</v>
      </c>
      <c r="P74" s="61" t="s">
        <v>11</v>
      </c>
      <c r="Q74" s="61" t="s">
        <v>19</v>
      </c>
      <c r="R74" s="61" t="s">
        <v>20</v>
      </c>
      <c r="S74" s="61" t="s">
        <v>7</v>
      </c>
      <c r="T74" s="61" t="s">
        <v>8</v>
      </c>
      <c r="U74" s="98"/>
    </row>
    <row r="75" spans="1:22" x14ac:dyDescent="0.2">
      <c r="A75" s="4">
        <v>1</v>
      </c>
      <c r="B75" s="81">
        <v>2</v>
      </c>
      <c r="C75" s="82"/>
      <c r="D75" s="82"/>
      <c r="E75" s="82"/>
      <c r="F75" s="82"/>
      <c r="G75" s="82"/>
      <c r="H75" s="82"/>
      <c r="I75" s="82"/>
      <c r="J75" s="83"/>
      <c r="K75" s="4">
        <v>3</v>
      </c>
      <c r="L75" s="4">
        <v>4</v>
      </c>
      <c r="M75" s="4">
        <v>5</v>
      </c>
      <c r="N75" s="4">
        <v>6</v>
      </c>
      <c r="O75" s="4">
        <v>7</v>
      </c>
      <c r="P75" s="4">
        <v>8</v>
      </c>
      <c r="Q75" s="4">
        <v>9</v>
      </c>
      <c r="R75" s="4">
        <v>10</v>
      </c>
      <c r="S75" s="4">
        <v>11</v>
      </c>
      <c r="T75" s="4">
        <v>12</v>
      </c>
      <c r="U75" s="4">
        <v>13</v>
      </c>
    </row>
    <row r="76" spans="1:22" ht="135" customHeight="1" x14ac:dyDescent="0.2">
      <c r="A76" s="6">
        <v>1</v>
      </c>
      <c r="B76" s="72" t="s">
        <v>69</v>
      </c>
      <c r="C76" s="73"/>
      <c r="D76" s="73"/>
      <c r="E76" s="73"/>
      <c r="F76" s="73"/>
      <c r="G76" s="73"/>
      <c r="H76" s="73"/>
      <c r="I76" s="73"/>
      <c r="J76" s="74"/>
      <c r="K76" s="26"/>
      <c r="L76" s="26"/>
      <c r="M76" s="26"/>
      <c r="N76" s="26"/>
      <c r="O76" s="26"/>
      <c r="P76" s="26"/>
      <c r="Q76" s="26"/>
      <c r="R76" s="25"/>
      <c r="S76" s="26"/>
      <c r="T76" s="26"/>
      <c r="U76" s="25"/>
    </row>
    <row r="77" spans="1:22" ht="49.5" customHeight="1" x14ac:dyDescent="0.2">
      <c r="A77" s="6">
        <v>2</v>
      </c>
      <c r="B77" s="72" t="s">
        <v>70</v>
      </c>
      <c r="C77" s="73"/>
      <c r="D77" s="73"/>
      <c r="E77" s="73"/>
      <c r="F77" s="73"/>
      <c r="G77" s="73"/>
      <c r="H77" s="73"/>
      <c r="I77" s="73"/>
      <c r="J77" s="74"/>
      <c r="K77" s="26"/>
      <c r="L77" s="26"/>
      <c r="M77" s="26"/>
      <c r="N77" s="26"/>
      <c r="O77" s="26"/>
      <c r="P77" s="26"/>
      <c r="Q77" s="26"/>
      <c r="R77" s="25"/>
      <c r="S77" s="26"/>
      <c r="T77" s="26"/>
      <c r="U77" s="25"/>
    </row>
    <row r="78" spans="1:22" ht="56.25" customHeight="1" x14ac:dyDescent="0.2">
      <c r="A78" s="6">
        <v>3</v>
      </c>
      <c r="B78" s="72" t="s">
        <v>42</v>
      </c>
      <c r="C78" s="73"/>
      <c r="D78" s="73"/>
      <c r="E78" s="73"/>
      <c r="F78" s="73"/>
      <c r="G78" s="73"/>
      <c r="H78" s="73"/>
      <c r="I78" s="73"/>
      <c r="J78" s="74"/>
      <c r="K78" s="25"/>
      <c r="L78" s="25"/>
      <c r="M78" s="25"/>
      <c r="N78" s="25"/>
      <c r="O78" s="26"/>
      <c r="P78" s="25"/>
      <c r="Q78" s="25"/>
      <c r="R78" s="25"/>
      <c r="S78" s="26"/>
      <c r="T78" s="25"/>
      <c r="U78" s="25"/>
    </row>
    <row r="79" spans="1:22" ht="56.25" customHeight="1" x14ac:dyDescent="0.2">
      <c r="A79" s="6">
        <v>4</v>
      </c>
      <c r="B79" s="72" t="s">
        <v>43</v>
      </c>
      <c r="C79" s="73"/>
      <c r="D79" s="73"/>
      <c r="E79" s="73"/>
      <c r="F79" s="73"/>
      <c r="G79" s="73"/>
      <c r="H79" s="73"/>
      <c r="I79" s="73"/>
      <c r="J79" s="74"/>
      <c r="K79" s="26"/>
      <c r="L79" s="26"/>
      <c r="M79" s="26"/>
      <c r="N79" s="26"/>
      <c r="O79" s="26"/>
      <c r="P79" s="26"/>
      <c r="Q79" s="26"/>
      <c r="R79" s="25"/>
      <c r="S79" s="26"/>
      <c r="T79" s="26"/>
      <c r="U79" s="25"/>
    </row>
    <row r="80" spans="1:22" ht="56.25" customHeight="1" x14ac:dyDescent="0.2">
      <c r="A80" s="6">
        <v>5</v>
      </c>
      <c r="B80" s="72" t="s">
        <v>44</v>
      </c>
      <c r="C80" s="73"/>
      <c r="D80" s="73"/>
      <c r="E80" s="73"/>
      <c r="F80" s="73"/>
      <c r="G80" s="73"/>
      <c r="H80" s="73"/>
      <c r="I80" s="73"/>
      <c r="J80" s="74"/>
      <c r="K80" s="26"/>
      <c r="L80" s="26"/>
      <c r="M80" s="26"/>
      <c r="N80" s="26"/>
      <c r="O80" s="26"/>
      <c r="P80" s="26"/>
      <c r="Q80" s="26"/>
      <c r="R80" s="25"/>
      <c r="S80" s="26"/>
      <c r="T80" s="26"/>
      <c r="U80" s="25"/>
    </row>
    <row r="81" spans="1:22" ht="73.5" customHeight="1" x14ac:dyDescent="0.2">
      <c r="A81" s="6">
        <v>6</v>
      </c>
      <c r="B81" s="72" t="s">
        <v>45</v>
      </c>
      <c r="C81" s="73"/>
      <c r="D81" s="73"/>
      <c r="E81" s="73"/>
      <c r="F81" s="73"/>
      <c r="G81" s="73"/>
      <c r="H81" s="73"/>
      <c r="I81" s="73"/>
      <c r="J81" s="74"/>
      <c r="K81" s="10">
        <f>K76*170.78</f>
        <v>0</v>
      </c>
      <c r="L81" s="27"/>
      <c r="M81" s="27"/>
      <c r="N81" s="27"/>
      <c r="O81" s="27"/>
      <c r="P81" s="27"/>
      <c r="Q81" s="27"/>
      <c r="R81" s="27"/>
      <c r="S81" s="27"/>
      <c r="T81" s="27"/>
      <c r="U81" s="10">
        <f>K81</f>
        <v>0</v>
      </c>
    </row>
    <row r="82" spans="1:22" ht="75.75" customHeight="1" x14ac:dyDescent="0.2">
      <c r="A82" s="6">
        <v>7</v>
      </c>
      <c r="B82" s="72" t="s">
        <v>46</v>
      </c>
      <c r="C82" s="73"/>
      <c r="D82" s="73"/>
      <c r="E82" s="73"/>
      <c r="F82" s="73"/>
      <c r="G82" s="73"/>
      <c r="H82" s="73"/>
      <c r="I82" s="73"/>
      <c r="J82" s="74"/>
      <c r="K82" s="27"/>
      <c r="L82" s="10">
        <f>L76*49.5</f>
        <v>0</v>
      </c>
      <c r="M82" s="10">
        <f>M76*49.5</f>
        <v>0</v>
      </c>
      <c r="N82" s="27"/>
      <c r="O82" s="27"/>
      <c r="P82" s="27"/>
      <c r="Q82" s="27"/>
      <c r="R82" s="27"/>
      <c r="S82" s="27"/>
      <c r="T82" s="27"/>
      <c r="U82" s="10">
        <f>L82+M82</f>
        <v>0</v>
      </c>
    </row>
    <row r="83" spans="1:22" ht="77.25" customHeight="1" x14ac:dyDescent="0.2">
      <c r="A83" s="6">
        <v>8</v>
      </c>
      <c r="B83" s="72" t="s">
        <v>49</v>
      </c>
      <c r="C83" s="73"/>
      <c r="D83" s="73"/>
      <c r="E83" s="73"/>
      <c r="F83" s="73"/>
      <c r="G83" s="73"/>
      <c r="H83" s="73"/>
      <c r="I83" s="73"/>
      <c r="J83" s="74"/>
      <c r="K83" s="27"/>
      <c r="L83" s="27"/>
      <c r="M83" s="27"/>
      <c r="N83" s="10">
        <f>N76*318.78</f>
        <v>0</v>
      </c>
      <c r="O83" s="10">
        <f>O76*318.78</f>
        <v>0</v>
      </c>
      <c r="P83" s="10">
        <f>P76*318.78</f>
        <v>0</v>
      </c>
      <c r="Q83" s="10">
        <f>Q76*569.25</f>
        <v>0</v>
      </c>
      <c r="R83" s="27"/>
      <c r="S83" s="10">
        <f>S76*569.25</f>
        <v>0</v>
      </c>
      <c r="T83" s="10">
        <f>T76*569.25</f>
        <v>0</v>
      </c>
      <c r="U83" s="10">
        <f>N83+O83+P83+Q83+S83+T83</f>
        <v>0</v>
      </c>
    </row>
    <row r="84" spans="1:22" ht="72" customHeight="1" x14ac:dyDescent="0.2">
      <c r="A84" s="6">
        <v>9</v>
      </c>
      <c r="B84" s="72" t="s">
        <v>71</v>
      </c>
      <c r="C84" s="73"/>
      <c r="D84" s="73"/>
      <c r="E84" s="73"/>
      <c r="F84" s="73"/>
      <c r="G84" s="73"/>
      <c r="H84" s="73"/>
      <c r="I84" s="73"/>
      <c r="J84" s="74"/>
      <c r="K84" s="10">
        <f>K77*123.75</f>
        <v>0</v>
      </c>
      <c r="L84" s="10">
        <f t="shared" ref="L84:M84" si="8">L77*123.75</f>
        <v>0</v>
      </c>
      <c r="M84" s="10">
        <f t="shared" si="8"/>
        <v>0</v>
      </c>
      <c r="N84" s="10">
        <f>N77*61.88</f>
        <v>0</v>
      </c>
      <c r="O84" s="10">
        <f t="shared" ref="O84:T84" si="9">O77*61.88</f>
        <v>0</v>
      </c>
      <c r="P84" s="10">
        <f t="shared" si="9"/>
        <v>0</v>
      </c>
      <c r="Q84" s="10">
        <f t="shared" si="9"/>
        <v>0</v>
      </c>
      <c r="R84" s="27"/>
      <c r="S84" s="10">
        <f t="shared" si="9"/>
        <v>0</v>
      </c>
      <c r="T84" s="10">
        <f t="shared" si="9"/>
        <v>0</v>
      </c>
      <c r="U84" s="10">
        <f>K84+L84+M84+N84+O84+P84+Q84+S84+T84</f>
        <v>0</v>
      </c>
    </row>
    <row r="85" spans="1:22" ht="78" customHeight="1" x14ac:dyDescent="0.2">
      <c r="A85" s="6">
        <v>10</v>
      </c>
      <c r="B85" s="72" t="s">
        <v>72</v>
      </c>
      <c r="C85" s="73"/>
      <c r="D85" s="73"/>
      <c r="E85" s="73"/>
      <c r="F85" s="73"/>
      <c r="G85" s="73"/>
      <c r="H85" s="73"/>
      <c r="I85" s="73"/>
      <c r="J85" s="74"/>
      <c r="K85" s="27"/>
      <c r="L85" s="27"/>
      <c r="M85" s="27"/>
      <c r="N85" s="27"/>
      <c r="O85" s="10">
        <f>O78*56.93</f>
        <v>0</v>
      </c>
      <c r="P85" s="27"/>
      <c r="Q85" s="27"/>
      <c r="R85" s="27"/>
      <c r="S85" s="10">
        <f>S78*56.93</f>
        <v>0</v>
      </c>
      <c r="T85" s="27"/>
      <c r="U85" s="10">
        <f>O85+S85</f>
        <v>0</v>
      </c>
    </row>
    <row r="86" spans="1:22" ht="109.5" customHeight="1" x14ac:dyDescent="0.2">
      <c r="A86" s="6">
        <v>11</v>
      </c>
      <c r="B86" s="72" t="s">
        <v>73</v>
      </c>
      <c r="C86" s="73"/>
      <c r="D86" s="73"/>
      <c r="E86" s="73"/>
      <c r="F86" s="73"/>
      <c r="G86" s="73"/>
      <c r="H86" s="73"/>
      <c r="I86" s="73"/>
      <c r="J86" s="74"/>
      <c r="K86" s="10">
        <f>K79*170.78</f>
        <v>0</v>
      </c>
      <c r="L86" s="10">
        <f>L79*49.5</f>
        <v>0</v>
      </c>
      <c r="M86" s="10">
        <f>M79*49.5</f>
        <v>0</v>
      </c>
      <c r="N86" s="10">
        <f>N80*318.78</f>
        <v>0</v>
      </c>
      <c r="O86" s="10">
        <f>O80*318.78</f>
        <v>0</v>
      </c>
      <c r="P86" s="10">
        <f>P80*318.78</f>
        <v>0</v>
      </c>
      <c r="Q86" s="10">
        <f>Q80*569.25</f>
        <v>0</v>
      </c>
      <c r="R86" s="27"/>
      <c r="S86" s="10">
        <f>S80*569.25</f>
        <v>0</v>
      </c>
      <c r="T86" s="10">
        <f>T80*569.25</f>
        <v>0</v>
      </c>
      <c r="U86" s="10">
        <f>K86+L86+M86+N86+O86+P86+Q86+S86+T86</f>
        <v>0</v>
      </c>
    </row>
    <row r="87" spans="1:22" ht="78" customHeight="1" x14ac:dyDescent="0.2">
      <c r="A87" s="6">
        <v>12</v>
      </c>
      <c r="B87" s="72" t="s">
        <v>74</v>
      </c>
      <c r="C87" s="73"/>
      <c r="D87" s="73"/>
      <c r="E87" s="73"/>
      <c r="F87" s="73"/>
      <c r="G87" s="73"/>
      <c r="H87" s="73"/>
      <c r="I87" s="73"/>
      <c r="J87" s="74"/>
      <c r="K87" s="10">
        <f>K80*123.75</f>
        <v>0</v>
      </c>
      <c r="L87" s="10">
        <f t="shared" ref="L87:M87" si="10">L80*123.75</f>
        <v>0</v>
      </c>
      <c r="M87" s="10">
        <f t="shared" si="10"/>
        <v>0</v>
      </c>
      <c r="N87" s="10">
        <f>N80*61.88</f>
        <v>0</v>
      </c>
      <c r="O87" s="10">
        <f t="shared" ref="O87:T87" si="11">O80*61.88</f>
        <v>0</v>
      </c>
      <c r="P87" s="10">
        <f t="shared" si="11"/>
        <v>0</v>
      </c>
      <c r="Q87" s="10">
        <f t="shared" si="11"/>
        <v>0</v>
      </c>
      <c r="R87" s="27"/>
      <c r="S87" s="10">
        <f t="shared" si="11"/>
        <v>0</v>
      </c>
      <c r="T87" s="10">
        <f t="shared" si="11"/>
        <v>0</v>
      </c>
      <c r="U87" s="10">
        <f>K87+L87+M87+N87+O87+P87+Q87+S87+T87</f>
        <v>0</v>
      </c>
    </row>
    <row r="88" spans="1:22" ht="40.5" customHeight="1" x14ac:dyDescent="0.2">
      <c r="A88" s="6">
        <v>13</v>
      </c>
      <c r="B88" s="72" t="s">
        <v>75</v>
      </c>
      <c r="C88" s="73"/>
      <c r="D88" s="73"/>
      <c r="E88" s="73"/>
      <c r="F88" s="73"/>
      <c r="G88" s="73"/>
      <c r="H88" s="73"/>
      <c r="I88" s="73"/>
      <c r="J88" s="74"/>
      <c r="K88" s="10">
        <f>K81+K84+K86+K87</f>
        <v>0</v>
      </c>
      <c r="L88" s="10">
        <f>L82+L84+L86+L87</f>
        <v>0</v>
      </c>
      <c r="M88" s="10">
        <f>M82+M84+M86+M87</f>
        <v>0</v>
      </c>
      <c r="N88" s="10">
        <f>N83+N84+N86+N87</f>
        <v>0</v>
      </c>
      <c r="O88" s="10">
        <f>O83+O84+O85+O86+O87</f>
        <v>0</v>
      </c>
      <c r="P88" s="10">
        <f>P83+P84+P86+P87</f>
        <v>0</v>
      </c>
      <c r="Q88" s="10">
        <f>Q83+Q84+Q86+Q87</f>
        <v>0</v>
      </c>
      <c r="R88" s="27"/>
      <c r="S88" s="10">
        <f>S83+S84+S85+S86+S87</f>
        <v>0</v>
      </c>
      <c r="T88" s="10">
        <f>T83+T84+T86+T87</f>
        <v>0</v>
      </c>
      <c r="U88" s="10">
        <f>SUM(U81:U87)</f>
        <v>0</v>
      </c>
    </row>
    <row r="89" spans="1:22" ht="36" customHeight="1" x14ac:dyDescent="0.2">
      <c r="A89" s="6">
        <v>14</v>
      </c>
      <c r="B89" s="72" t="s">
        <v>47</v>
      </c>
      <c r="C89" s="73"/>
      <c r="D89" s="73"/>
      <c r="E89" s="73"/>
      <c r="F89" s="73"/>
      <c r="G89" s="73"/>
      <c r="H89" s="73"/>
      <c r="I89" s="73"/>
      <c r="J89" s="74"/>
      <c r="K89" s="10">
        <f>ROUNDDOWN(K88*0.01,2)</f>
        <v>0</v>
      </c>
      <c r="L89" s="10">
        <f t="shared" ref="L89:U89" si="12">ROUNDDOWN(L88*0.01,2)</f>
        <v>0</v>
      </c>
      <c r="M89" s="10">
        <f t="shared" si="12"/>
        <v>0</v>
      </c>
      <c r="N89" s="10">
        <f t="shared" si="12"/>
        <v>0</v>
      </c>
      <c r="O89" s="10">
        <f t="shared" si="12"/>
        <v>0</v>
      </c>
      <c r="P89" s="10">
        <f t="shared" si="12"/>
        <v>0</v>
      </c>
      <c r="Q89" s="10">
        <f t="shared" si="12"/>
        <v>0</v>
      </c>
      <c r="R89" s="27"/>
      <c r="S89" s="10">
        <f t="shared" si="12"/>
        <v>0</v>
      </c>
      <c r="T89" s="10">
        <f t="shared" si="12"/>
        <v>0</v>
      </c>
      <c r="U89" s="10">
        <f t="shared" si="12"/>
        <v>0</v>
      </c>
      <c r="V89" s="13"/>
    </row>
    <row r="90" spans="1:22" ht="27.75" customHeight="1" x14ac:dyDescent="0.2">
      <c r="A90" s="6">
        <v>15</v>
      </c>
      <c r="B90" s="91" t="s">
        <v>48</v>
      </c>
      <c r="C90" s="91"/>
      <c r="D90" s="91"/>
      <c r="E90" s="91"/>
      <c r="F90" s="91"/>
      <c r="G90" s="91"/>
      <c r="H90" s="91"/>
      <c r="I90" s="91"/>
      <c r="J90" s="91"/>
      <c r="K90" s="10">
        <f>K88+K89</f>
        <v>0</v>
      </c>
      <c r="L90" s="10">
        <f t="shared" ref="L90:T90" si="13">L88+L89</f>
        <v>0</v>
      </c>
      <c r="M90" s="10">
        <f t="shared" si="13"/>
        <v>0</v>
      </c>
      <c r="N90" s="10">
        <f t="shared" si="13"/>
        <v>0</v>
      </c>
      <c r="O90" s="10">
        <f t="shared" si="13"/>
        <v>0</v>
      </c>
      <c r="P90" s="10">
        <f t="shared" si="13"/>
        <v>0</v>
      </c>
      <c r="Q90" s="10">
        <f t="shared" si="13"/>
        <v>0</v>
      </c>
      <c r="R90" s="27"/>
      <c r="S90" s="10">
        <f t="shared" si="13"/>
        <v>0</v>
      </c>
      <c r="T90" s="10">
        <f t="shared" si="13"/>
        <v>0</v>
      </c>
      <c r="U90" s="10">
        <f>U88+U89</f>
        <v>0</v>
      </c>
      <c r="V90" s="13"/>
    </row>
    <row r="91" spans="1:22" x14ac:dyDescent="0.2">
      <c r="A91" s="12"/>
      <c r="B91" s="63"/>
      <c r="C91" s="63"/>
      <c r="D91" s="63"/>
      <c r="E91" s="63"/>
      <c r="F91" s="63"/>
      <c r="G91" s="63"/>
      <c r="H91" s="63"/>
      <c r="I91" s="63"/>
      <c r="J91" s="63"/>
      <c r="K91" s="36"/>
      <c r="L91" s="36"/>
      <c r="M91" s="36"/>
      <c r="N91" s="36"/>
      <c r="O91" s="36"/>
      <c r="P91" s="36"/>
      <c r="Q91" s="36"/>
      <c r="R91" s="36"/>
      <c r="S91" s="36"/>
      <c r="T91" s="36"/>
      <c r="U91" s="36"/>
      <c r="V91" s="36"/>
    </row>
    <row r="93" spans="1:22" ht="33.75" customHeight="1" x14ac:dyDescent="0.2">
      <c r="A93" s="76" t="s">
        <v>76</v>
      </c>
      <c r="B93" s="76"/>
      <c r="C93" s="76"/>
      <c r="D93" s="76"/>
      <c r="E93" s="76"/>
      <c r="F93" s="76"/>
      <c r="G93" s="76"/>
      <c r="H93" s="76"/>
      <c r="I93" s="76"/>
      <c r="J93" s="76"/>
      <c r="K93" s="76"/>
      <c r="L93" s="76"/>
      <c r="M93" s="76"/>
      <c r="N93" s="76"/>
      <c r="O93" s="76"/>
      <c r="P93" s="76"/>
      <c r="Q93" s="76"/>
      <c r="R93" s="76"/>
      <c r="S93" s="76"/>
      <c r="T93" s="76"/>
      <c r="U93" s="76"/>
      <c r="V93" s="50"/>
    </row>
    <row r="94" spans="1:22" ht="18.75" thickBot="1" x14ac:dyDescent="0.25">
      <c r="A94" s="37"/>
      <c r="B94" s="60"/>
      <c r="C94" s="60"/>
      <c r="D94" s="60"/>
      <c r="E94" s="60"/>
      <c r="F94" s="60"/>
      <c r="G94" s="60"/>
      <c r="H94" s="60"/>
      <c r="I94" s="60"/>
      <c r="J94" s="60"/>
      <c r="K94" s="60"/>
      <c r="L94" s="60"/>
      <c r="M94" s="60"/>
      <c r="N94" s="60"/>
      <c r="O94" s="60"/>
      <c r="P94" s="60"/>
      <c r="Q94" s="60"/>
      <c r="R94" s="60"/>
      <c r="S94" s="60"/>
      <c r="T94" s="60"/>
      <c r="U94" s="60"/>
      <c r="V94" s="60"/>
    </row>
    <row r="95" spans="1:22" ht="16.5" thickBot="1" x14ac:dyDescent="0.3">
      <c r="A95" s="80" t="s">
        <v>77</v>
      </c>
      <c r="B95" s="80"/>
      <c r="C95" s="80"/>
      <c r="D95" s="80"/>
      <c r="E95" s="80"/>
      <c r="F95" s="80"/>
      <c r="G95" s="80"/>
      <c r="H95" s="80"/>
      <c r="I95" s="80"/>
      <c r="J95" s="80"/>
      <c r="K95" s="80"/>
      <c r="L95" s="80"/>
      <c r="M95" s="38">
        <f>U54+U67+U90</f>
        <v>0</v>
      </c>
      <c r="N95" s="39" t="s">
        <v>28</v>
      </c>
      <c r="Q95" s="60"/>
      <c r="R95" s="60"/>
      <c r="S95" s="60"/>
      <c r="T95" s="60"/>
      <c r="U95" s="60"/>
      <c r="V95" s="60"/>
    </row>
    <row r="96" spans="1:22" ht="18.75" thickBot="1" x14ac:dyDescent="0.25">
      <c r="A96" s="37"/>
      <c r="B96" s="60"/>
      <c r="C96" s="60"/>
      <c r="D96" s="60"/>
      <c r="E96" s="60"/>
      <c r="F96" s="60"/>
      <c r="G96" s="60"/>
      <c r="H96" s="60"/>
      <c r="I96" s="60"/>
      <c r="J96" s="60"/>
      <c r="K96" s="60"/>
      <c r="L96" s="60"/>
      <c r="M96" s="60"/>
      <c r="N96" s="60"/>
      <c r="O96" s="60"/>
      <c r="P96" s="60"/>
      <c r="Q96" s="60"/>
      <c r="R96" s="60"/>
      <c r="S96" s="60"/>
      <c r="T96" s="60"/>
      <c r="U96" s="60"/>
      <c r="V96" s="60"/>
    </row>
    <row r="97" spans="1:16" ht="16.5" thickBot="1" x14ac:dyDescent="0.25">
      <c r="A97" s="40"/>
      <c r="B97" s="75" t="s">
        <v>29</v>
      </c>
      <c r="C97" s="75"/>
      <c r="D97" s="75"/>
      <c r="E97" s="75"/>
      <c r="F97" s="41"/>
      <c r="M97" s="34"/>
    </row>
    <row r="98" spans="1:16" ht="16.5" thickBot="1" x14ac:dyDescent="0.25">
      <c r="A98" s="42"/>
      <c r="B98" s="75" t="s">
        <v>30</v>
      </c>
      <c r="C98" s="75"/>
      <c r="D98" s="75"/>
      <c r="E98" s="75"/>
      <c r="F98" s="43"/>
    </row>
    <row r="102" spans="1:16" ht="18" customHeight="1" x14ac:dyDescent="0.25">
      <c r="A102" s="51"/>
      <c r="B102" s="117" t="s">
        <v>78</v>
      </c>
      <c r="C102" s="117"/>
      <c r="D102" s="117"/>
      <c r="E102" s="52"/>
      <c r="F102" s="52"/>
      <c r="G102" s="7"/>
      <c r="H102" s="7"/>
      <c r="I102" s="7"/>
      <c r="J102" s="7"/>
      <c r="K102" s="117" t="s">
        <v>85</v>
      </c>
      <c r="L102" s="117"/>
      <c r="M102" s="117"/>
      <c r="N102" s="117"/>
      <c r="O102" s="117"/>
      <c r="P102" s="117"/>
    </row>
    <row r="103" spans="1:16" ht="15" customHeight="1" x14ac:dyDescent="0.25">
      <c r="A103" s="51"/>
      <c r="B103" s="117" t="s">
        <v>79</v>
      </c>
      <c r="C103" s="117"/>
      <c r="D103" s="117"/>
      <c r="E103" s="7"/>
      <c r="F103" s="7"/>
      <c r="G103" s="7"/>
      <c r="H103" s="7"/>
      <c r="I103" s="7"/>
      <c r="J103" s="7"/>
      <c r="K103" s="121" t="s">
        <v>86</v>
      </c>
      <c r="L103" s="121"/>
      <c r="M103" s="121"/>
      <c r="N103" s="121"/>
      <c r="O103" s="121"/>
      <c r="P103" s="121"/>
    </row>
    <row r="104" spans="1:16" ht="15" x14ac:dyDescent="0.25">
      <c r="K104" s="121" t="s">
        <v>87</v>
      </c>
      <c r="L104" s="121"/>
      <c r="M104" s="121"/>
      <c r="N104" s="121"/>
      <c r="O104" s="121"/>
      <c r="P104" s="121"/>
    </row>
    <row r="106" spans="1:16" ht="21" customHeight="1" x14ac:dyDescent="0.2">
      <c r="A106" s="53" t="s">
        <v>80</v>
      </c>
      <c r="B106" s="84" t="s">
        <v>88</v>
      </c>
      <c r="C106" s="84"/>
      <c r="D106" s="84"/>
      <c r="E106" s="84"/>
      <c r="F106" s="84"/>
      <c r="G106" s="84"/>
      <c r="H106" s="84"/>
      <c r="I106" s="84"/>
    </row>
    <row r="107" spans="1:16" ht="16.5" customHeight="1" x14ac:dyDescent="0.2">
      <c r="A107" s="51"/>
      <c r="B107" s="84" t="s">
        <v>81</v>
      </c>
      <c r="C107" s="84"/>
      <c r="D107" s="84"/>
      <c r="E107" s="84"/>
      <c r="F107" s="84"/>
      <c r="G107" s="84"/>
      <c r="H107" s="84"/>
      <c r="I107" s="84"/>
      <c r="J107" s="54"/>
    </row>
    <row r="108" spans="1:16" ht="17.25" customHeight="1" x14ac:dyDescent="0.2">
      <c r="A108" s="51"/>
      <c r="B108" s="84" t="s">
        <v>89</v>
      </c>
      <c r="C108" s="84"/>
      <c r="D108" s="84"/>
      <c r="E108" s="84"/>
      <c r="F108" s="84"/>
      <c r="G108" s="84"/>
      <c r="H108" s="84"/>
      <c r="I108" s="84"/>
      <c r="J108" s="84"/>
      <c r="K108" s="84"/>
      <c r="L108" s="84"/>
      <c r="M108" s="84"/>
      <c r="N108" s="84"/>
    </row>
    <row r="109" spans="1:16" ht="18.75" customHeight="1" x14ac:dyDescent="0.2">
      <c r="A109" s="51"/>
      <c r="B109" s="84" t="s">
        <v>90</v>
      </c>
      <c r="C109" s="84"/>
      <c r="D109" s="84"/>
      <c r="E109" s="84"/>
      <c r="F109" s="84"/>
      <c r="G109" s="84"/>
      <c r="H109" s="84"/>
      <c r="I109" s="84"/>
      <c r="J109" s="84"/>
      <c r="K109" s="84"/>
      <c r="L109" s="84"/>
      <c r="M109" s="84"/>
      <c r="N109" s="84"/>
    </row>
    <row r="110" spans="1:16" ht="23.25" customHeight="1" x14ac:dyDescent="0.2">
      <c r="A110" s="51"/>
      <c r="B110" s="84" t="s">
        <v>82</v>
      </c>
      <c r="C110" s="84"/>
      <c r="D110" s="84"/>
      <c r="E110" s="84"/>
      <c r="F110" s="84"/>
      <c r="G110" s="84"/>
      <c r="H110" s="84"/>
      <c r="I110" s="84"/>
      <c r="J110" s="84"/>
      <c r="K110" s="84"/>
      <c r="L110" s="84"/>
      <c r="M110" s="84"/>
      <c r="N110" s="84"/>
    </row>
  </sheetData>
  <mergeCells count="128">
    <mergeCell ref="B106:I106"/>
    <mergeCell ref="B107:I107"/>
    <mergeCell ref="B108:N108"/>
    <mergeCell ref="B109:N109"/>
    <mergeCell ref="B110:N110"/>
    <mergeCell ref="B98:E98"/>
    <mergeCell ref="B102:D102"/>
    <mergeCell ref="K102:P102"/>
    <mergeCell ref="B103:D103"/>
    <mergeCell ref="K103:P103"/>
    <mergeCell ref="K104:P104"/>
    <mergeCell ref="B88:J88"/>
    <mergeCell ref="B89:J89"/>
    <mergeCell ref="B90:J90"/>
    <mergeCell ref="A93:U93"/>
    <mergeCell ref="A95:L95"/>
    <mergeCell ref="B97:E97"/>
    <mergeCell ref="B82:J82"/>
    <mergeCell ref="B83:J83"/>
    <mergeCell ref="B84:J84"/>
    <mergeCell ref="B85:J85"/>
    <mergeCell ref="B86:J86"/>
    <mergeCell ref="B87:J87"/>
    <mergeCell ref="B76:J76"/>
    <mergeCell ref="B77:J77"/>
    <mergeCell ref="B78:J78"/>
    <mergeCell ref="B79:J79"/>
    <mergeCell ref="B80:J80"/>
    <mergeCell ref="B81:J81"/>
    <mergeCell ref="A73:A74"/>
    <mergeCell ref="B73:J74"/>
    <mergeCell ref="K73:R73"/>
    <mergeCell ref="S73:T73"/>
    <mergeCell ref="U73:U74"/>
    <mergeCell ref="B75:J75"/>
    <mergeCell ref="B66:J66"/>
    <mergeCell ref="S66:T66"/>
    <mergeCell ref="B67:J67"/>
    <mergeCell ref="S67:T67"/>
    <mergeCell ref="A69:R69"/>
    <mergeCell ref="A71:V7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B52:J52"/>
    <mergeCell ref="S52:T52"/>
    <mergeCell ref="B53:J53"/>
    <mergeCell ref="S53:T53"/>
    <mergeCell ref="B54:J54"/>
    <mergeCell ref="S54:T54"/>
    <mergeCell ref="B49:J49"/>
    <mergeCell ref="S49:T49"/>
    <mergeCell ref="B50:J50"/>
    <mergeCell ref="S50:T50"/>
    <mergeCell ref="B51:J51"/>
    <mergeCell ref="S51:T51"/>
    <mergeCell ref="B46:J46"/>
    <mergeCell ref="S46:T46"/>
    <mergeCell ref="B47:J47"/>
    <mergeCell ref="S47:T47"/>
    <mergeCell ref="B48:J48"/>
    <mergeCell ref="S48:T48"/>
    <mergeCell ref="B43:J43"/>
    <mergeCell ref="S43:T43"/>
    <mergeCell ref="B44:J44"/>
    <mergeCell ref="S44:T44"/>
    <mergeCell ref="B45:J45"/>
    <mergeCell ref="S45:T45"/>
    <mergeCell ref="B40:J40"/>
    <mergeCell ref="S40:T40"/>
    <mergeCell ref="B41:J41"/>
    <mergeCell ref="S41:T41"/>
    <mergeCell ref="B42:J42"/>
    <mergeCell ref="S42:T42"/>
    <mergeCell ref="B37:J37"/>
    <mergeCell ref="S37:T37"/>
    <mergeCell ref="B38:J38"/>
    <mergeCell ref="S38:T38"/>
    <mergeCell ref="B39:J39"/>
    <mergeCell ref="S39:T39"/>
    <mergeCell ref="B34:J34"/>
    <mergeCell ref="S34:T34"/>
    <mergeCell ref="B35:J35"/>
    <mergeCell ref="S35:T35"/>
    <mergeCell ref="B36:J36"/>
    <mergeCell ref="S36:T36"/>
    <mergeCell ref="A30:V30"/>
    <mergeCell ref="A32:A33"/>
    <mergeCell ref="B32:J33"/>
    <mergeCell ref="K32:R32"/>
    <mergeCell ref="S32:T32"/>
    <mergeCell ref="U32:U33"/>
    <mergeCell ref="S33:T33"/>
    <mergeCell ref="C23:F23"/>
    <mergeCell ref="J23:S23"/>
    <mergeCell ref="B25:G25"/>
    <mergeCell ref="A27:V27"/>
    <mergeCell ref="A28:V28"/>
    <mergeCell ref="B29:J29"/>
    <mergeCell ref="C17:V17"/>
    <mergeCell ref="C18:S18"/>
    <mergeCell ref="C19:S19"/>
    <mergeCell ref="C20:S20"/>
    <mergeCell ref="C22:H22"/>
    <mergeCell ref="J22:S22"/>
    <mergeCell ref="A9:V9"/>
    <mergeCell ref="C12:S12"/>
    <mergeCell ref="C13:S13"/>
    <mergeCell ref="C14:S14"/>
    <mergeCell ref="C15:S15"/>
    <mergeCell ref="C16:S16"/>
    <mergeCell ref="U1:V1"/>
    <mergeCell ref="A3:G3"/>
    <mergeCell ref="A4:E4"/>
    <mergeCell ref="A6:E6"/>
    <mergeCell ref="A7:B7"/>
    <mergeCell ref="A8:E8"/>
  </mergeCells>
  <dataValidations count="7">
    <dataValidation allowBlank="1" showInputMessage="1" showErrorMessage="1" prompt="Proszę wpisać prognozowaną liczbę uczniów bez spacji i kropek" sqref="P36:Q36 M36:N36 K36"/>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kwotę bez spacji i kropek" sqref="K42 N44 N47 L40 R41 M43 N50 P47:Q47 K48 M51:N51 K51 O41 P50:Q51 P44:Q44 M46 M49 O84:O87 K45 P84:Q84 S86:T87 S85 K81 K65:R65 L82:M82 S83:T84 K84:N84 N83:Q83 K86:N87 P86:Q87"/>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 allowBlank="1" showInputMessage="1" showErrorMessage="1" prompt="Proszę wpisać Kod TERYT, obowiązujący od 1 stycznia 2018 r. (w przypadku gmin kod 7 - cyfrowy)." sqref="A6:E6"/>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V110"/>
  <sheetViews>
    <sheetView zoomScale="90" zoomScaleNormal="90" workbookViewId="0">
      <selection activeCell="C18" sqref="C18:S18"/>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02" t="s">
        <v>83</v>
      </c>
      <c r="V1" s="103"/>
    </row>
    <row r="3" spans="1:22" x14ac:dyDescent="0.2">
      <c r="A3" s="104" t="s">
        <v>0</v>
      </c>
      <c r="B3" s="104"/>
      <c r="C3" s="104"/>
      <c r="D3" s="104"/>
      <c r="E3" s="104"/>
      <c r="F3" s="104"/>
      <c r="G3" s="104"/>
      <c r="O3" s="62"/>
      <c r="P3" s="62"/>
    </row>
    <row r="4" spans="1:22" ht="55.15" customHeight="1" x14ac:dyDescent="0.2">
      <c r="A4" s="105"/>
      <c r="B4" s="105"/>
      <c r="C4" s="105"/>
      <c r="D4" s="105"/>
      <c r="E4" s="105"/>
    </row>
    <row r="5" spans="1:22" x14ac:dyDescent="0.2">
      <c r="A5" s="15" t="s">
        <v>1</v>
      </c>
      <c r="B5" s="15"/>
      <c r="F5" s="24"/>
      <c r="G5" s="24"/>
    </row>
    <row r="6" spans="1:22" ht="41.45" customHeight="1" x14ac:dyDescent="0.2">
      <c r="A6" s="106"/>
      <c r="B6" s="106"/>
      <c r="C6" s="106"/>
      <c r="D6" s="106"/>
      <c r="E6" s="106"/>
      <c r="F6" s="24"/>
      <c r="G6" s="24"/>
    </row>
    <row r="7" spans="1:22" x14ac:dyDescent="0.2">
      <c r="A7" s="107"/>
      <c r="B7" s="107"/>
      <c r="C7" s="24"/>
      <c r="D7" s="24"/>
      <c r="E7" s="24"/>
      <c r="F7" s="24"/>
      <c r="G7" s="24"/>
    </row>
    <row r="8" spans="1:22" x14ac:dyDescent="0.2">
      <c r="A8" s="107"/>
      <c r="B8" s="107"/>
      <c r="C8" s="107"/>
      <c r="D8" s="107"/>
      <c r="E8" s="107"/>
      <c r="F8" s="24"/>
      <c r="G8" s="24"/>
    </row>
    <row r="9" spans="1:22" ht="73.5" customHeight="1" x14ac:dyDescent="0.2">
      <c r="A9" s="108" t="s">
        <v>50</v>
      </c>
      <c r="B9" s="108"/>
      <c r="C9" s="108"/>
      <c r="D9" s="108"/>
      <c r="E9" s="108"/>
      <c r="F9" s="108"/>
      <c r="G9" s="108"/>
      <c r="H9" s="108"/>
      <c r="I9" s="108"/>
      <c r="J9" s="108"/>
      <c r="K9" s="108"/>
      <c r="L9" s="108"/>
      <c r="M9" s="108"/>
      <c r="N9" s="108"/>
      <c r="O9" s="108"/>
      <c r="P9" s="108"/>
      <c r="Q9" s="108"/>
      <c r="R9" s="108"/>
      <c r="S9" s="108"/>
      <c r="T9" s="108"/>
      <c r="U9" s="108"/>
      <c r="V9" s="108"/>
    </row>
    <row r="10" spans="1:22" ht="14.45" customHeight="1" x14ac:dyDescent="0.2">
      <c r="A10" s="49" t="s">
        <v>51</v>
      </c>
      <c r="B10" s="17"/>
      <c r="C10" s="17"/>
      <c r="D10" s="17"/>
      <c r="E10" s="17"/>
      <c r="F10" s="17"/>
      <c r="G10" s="17"/>
      <c r="H10" s="17"/>
      <c r="I10" s="17"/>
      <c r="J10" s="17"/>
      <c r="K10" s="17"/>
      <c r="L10" s="17"/>
      <c r="M10" s="17"/>
      <c r="N10" s="17"/>
      <c r="O10" s="17"/>
      <c r="P10" s="17"/>
      <c r="Q10" s="17"/>
      <c r="R10" s="7"/>
      <c r="S10" s="7"/>
      <c r="T10" s="7"/>
      <c r="U10" s="7"/>
      <c r="V10" s="7"/>
    </row>
    <row r="11" spans="1:22" ht="14.45" customHeight="1" x14ac:dyDescent="0.2">
      <c r="A11" s="7"/>
      <c r="B11" s="17"/>
      <c r="C11" s="17"/>
      <c r="D11" s="17"/>
      <c r="E11" s="17"/>
      <c r="F11" s="17"/>
      <c r="G11" s="17"/>
      <c r="H11" s="17"/>
      <c r="I11" s="17"/>
      <c r="J11" s="17"/>
      <c r="K11" s="17"/>
      <c r="L11" s="17"/>
      <c r="M11" s="17"/>
      <c r="N11" s="17"/>
      <c r="O11" s="17"/>
      <c r="P11" s="17"/>
      <c r="Q11" s="17"/>
      <c r="R11" s="7"/>
      <c r="S11" s="7"/>
      <c r="T11" s="7"/>
      <c r="U11" s="7"/>
      <c r="V11" s="7"/>
    </row>
    <row r="12" spans="1:22" ht="14.45" customHeight="1" x14ac:dyDescent="0.2">
      <c r="A12" s="7"/>
      <c r="B12" s="9"/>
      <c r="C12" s="113" t="s">
        <v>12</v>
      </c>
      <c r="D12" s="111"/>
      <c r="E12" s="111"/>
      <c r="F12" s="111"/>
      <c r="G12" s="111"/>
      <c r="H12" s="111"/>
      <c r="I12" s="111"/>
      <c r="J12" s="111"/>
      <c r="K12" s="111"/>
      <c r="L12" s="111"/>
      <c r="M12" s="111"/>
      <c r="N12" s="111"/>
      <c r="O12" s="111"/>
      <c r="P12" s="111"/>
      <c r="Q12" s="111"/>
      <c r="R12" s="111"/>
      <c r="S12" s="111"/>
      <c r="T12" s="7"/>
      <c r="U12" s="7"/>
      <c r="V12" s="7"/>
    </row>
    <row r="13" spans="1:22" ht="14.45" customHeight="1" x14ac:dyDescent="0.2">
      <c r="A13" s="7"/>
      <c r="B13" s="9"/>
      <c r="C13" s="113" t="s">
        <v>13</v>
      </c>
      <c r="D13" s="111"/>
      <c r="E13" s="111"/>
      <c r="F13" s="111"/>
      <c r="G13" s="111"/>
      <c r="H13" s="111"/>
      <c r="I13" s="111"/>
      <c r="J13" s="111"/>
      <c r="K13" s="111"/>
      <c r="L13" s="111"/>
      <c r="M13" s="111"/>
      <c r="N13" s="111"/>
      <c r="O13" s="111"/>
      <c r="P13" s="111"/>
      <c r="Q13" s="111"/>
      <c r="R13" s="111"/>
      <c r="S13" s="111"/>
      <c r="T13" s="7"/>
      <c r="U13" s="7"/>
      <c r="V13" s="7"/>
    </row>
    <row r="14" spans="1:22" ht="14.45" customHeight="1" x14ac:dyDescent="0.2">
      <c r="A14" s="7"/>
      <c r="B14" s="9"/>
      <c r="C14" s="113" t="s">
        <v>14</v>
      </c>
      <c r="D14" s="111"/>
      <c r="E14" s="111"/>
      <c r="F14" s="111"/>
      <c r="G14" s="111"/>
      <c r="H14" s="111"/>
      <c r="I14" s="111"/>
      <c r="J14" s="111"/>
      <c r="K14" s="111"/>
      <c r="L14" s="111"/>
      <c r="M14" s="111"/>
      <c r="N14" s="111"/>
      <c r="O14" s="111"/>
      <c r="P14" s="111"/>
      <c r="Q14" s="111"/>
      <c r="R14" s="111"/>
      <c r="S14" s="111"/>
      <c r="T14" s="7"/>
      <c r="U14" s="7"/>
      <c r="V14" s="7"/>
    </row>
    <row r="15" spans="1:22" ht="14.45" customHeight="1" x14ac:dyDescent="0.2">
      <c r="A15" s="7"/>
      <c r="B15" s="9"/>
      <c r="C15" s="113" t="s">
        <v>15</v>
      </c>
      <c r="D15" s="111"/>
      <c r="E15" s="111"/>
      <c r="F15" s="111"/>
      <c r="G15" s="111"/>
      <c r="H15" s="111"/>
      <c r="I15" s="111"/>
      <c r="J15" s="111"/>
      <c r="K15" s="111"/>
      <c r="L15" s="111"/>
      <c r="M15" s="111"/>
      <c r="N15" s="111"/>
      <c r="O15" s="111"/>
      <c r="P15" s="111"/>
      <c r="Q15" s="111"/>
      <c r="R15" s="111"/>
      <c r="S15" s="111"/>
      <c r="T15" s="7"/>
      <c r="U15" s="7"/>
      <c r="V15" s="7"/>
    </row>
    <row r="16" spans="1:22" ht="14.45" customHeight="1" x14ac:dyDescent="0.2">
      <c r="A16" s="7"/>
      <c r="B16" s="9"/>
      <c r="C16" s="113" t="s">
        <v>16</v>
      </c>
      <c r="D16" s="111"/>
      <c r="E16" s="111"/>
      <c r="F16" s="111"/>
      <c r="G16" s="111"/>
      <c r="H16" s="111"/>
      <c r="I16" s="111"/>
      <c r="J16" s="111"/>
      <c r="K16" s="111"/>
      <c r="L16" s="111"/>
      <c r="M16" s="111"/>
      <c r="N16" s="111"/>
      <c r="O16" s="111"/>
      <c r="P16" s="111"/>
      <c r="Q16" s="111"/>
      <c r="R16" s="111"/>
      <c r="S16" s="111"/>
      <c r="T16" s="7"/>
      <c r="U16" s="7"/>
      <c r="V16" s="7"/>
    </row>
    <row r="17" spans="1:22" ht="14.45" customHeight="1" x14ac:dyDescent="0.2">
      <c r="A17" s="7"/>
      <c r="B17" s="9"/>
      <c r="C17" s="113" t="s">
        <v>21</v>
      </c>
      <c r="D17" s="116"/>
      <c r="E17" s="116"/>
      <c r="F17" s="116"/>
      <c r="G17" s="116"/>
      <c r="H17" s="116"/>
      <c r="I17" s="116"/>
      <c r="J17" s="116"/>
      <c r="K17" s="116"/>
      <c r="L17" s="116"/>
      <c r="M17" s="116"/>
      <c r="N17" s="116"/>
      <c r="O17" s="116"/>
      <c r="P17" s="116"/>
      <c r="Q17" s="116"/>
      <c r="R17" s="116"/>
      <c r="S17" s="116"/>
      <c r="T17" s="116"/>
      <c r="U17" s="116"/>
      <c r="V17" s="116"/>
    </row>
    <row r="18" spans="1:22" s="2" customFormat="1" ht="14.45" customHeight="1" x14ac:dyDescent="0.2">
      <c r="A18" s="7"/>
      <c r="B18" s="9" t="s">
        <v>84</v>
      </c>
      <c r="C18" s="113" t="s">
        <v>22</v>
      </c>
      <c r="D18" s="111"/>
      <c r="E18" s="111"/>
      <c r="F18" s="111"/>
      <c r="G18" s="111"/>
      <c r="H18" s="111"/>
      <c r="I18" s="111"/>
      <c r="J18" s="111"/>
      <c r="K18" s="111"/>
      <c r="L18" s="111"/>
      <c r="M18" s="111"/>
      <c r="N18" s="111"/>
      <c r="O18" s="111"/>
      <c r="P18" s="111"/>
      <c r="Q18" s="111"/>
      <c r="R18" s="111"/>
      <c r="S18" s="111"/>
      <c r="T18" s="7"/>
      <c r="U18" s="7"/>
      <c r="V18" s="7"/>
    </row>
    <row r="19" spans="1:22" ht="14.45" customHeight="1" x14ac:dyDescent="0.2">
      <c r="A19" s="7"/>
      <c r="B19" s="9"/>
      <c r="C19" s="113" t="s">
        <v>23</v>
      </c>
      <c r="D19" s="111"/>
      <c r="E19" s="111"/>
      <c r="F19" s="111"/>
      <c r="G19" s="111"/>
      <c r="H19" s="111"/>
      <c r="I19" s="111"/>
      <c r="J19" s="111"/>
      <c r="K19" s="111"/>
      <c r="L19" s="111"/>
      <c r="M19" s="111"/>
      <c r="N19" s="111"/>
      <c r="O19" s="111"/>
      <c r="P19" s="111"/>
      <c r="Q19" s="111"/>
      <c r="R19" s="111"/>
      <c r="S19" s="111"/>
      <c r="T19" s="7"/>
      <c r="U19" s="7"/>
      <c r="V19" s="7"/>
    </row>
    <row r="20" spans="1:22" ht="14.45" customHeight="1" x14ac:dyDescent="0.2">
      <c r="A20" s="7"/>
      <c r="B20" s="9"/>
      <c r="C20" s="113" t="s">
        <v>24</v>
      </c>
      <c r="D20" s="111"/>
      <c r="E20" s="111"/>
      <c r="F20" s="111"/>
      <c r="G20" s="111"/>
      <c r="H20" s="111"/>
      <c r="I20" s="111"/>
      <c r="J20" s="111"/>
      <c r="K20" s="111"/>
      <c r="L20" s="111"/>
      <c r="M20" s="111"/>
      <c r="N20" s="111"/>
      <c r="O20" s="111"/>
      <c r="P20" s="111"/>
      <c r="Q20" s="111"/>
      <c r="R20" s="111"/>
      <c r="S20" s="111"/>
      <c r="T20" s="7"/>
      <c r="U20" s="7"/>
      <c r="V20" s="7"/>
    </row>
    <row r="21" spans="1:22" ht="14.45" customHeight="1" x14ac:dyDescent="0.2">
      <c r="A21" s="7"/>
      <c r="B21" s="7"/>
      <c r="C21" s="7"/>
      <c r="D21" s="7"/>
      <c r="E21" s="7"/>
      <c r="F21" s="7"/>
      <c r="G21" s="7"/>
      <c r="H21" s="7"/>
      <c r="I21" s="7"/>
      <c r="J21" s="7"/>
      <c r="K21" s="7"/>
      <c r="L21" s="7"/>
      <c r="M21" s="7"/>
      <c r="N21" s="7"/>
      <c r="O21" s="7"/>
      <c r="P21" s="7"/>
      <c r="Q21" s="7"/>
      <c r="R21" s="7"/>
      <c r="S21" s="7"/>
      <c r="T21" s="7"/>
      <c r="U21" s="7"/>
      <c r="V21" s="7"/>
    </row>
    <row r="22" spans="1:22" ht="14.45" customHeight="1" x14ac:dyDescent="0.2">
      <c r="A22" s="7"/>
      <c r="B22" s="4"/>
      <c r="C22" s="114" t="s">
        <v>2</v>
      </c>
      <c r="D22" s="112"/>
      <c r="E22" s="112"/>
      <c r="F22" s="112"/>
      <c r="G22" s="112"/>
      <c r="H22" s="115"/>
      <c r="I22" s="24"/>
      <c r="J22" s="115"/>
      <c r="K22" s="115"/>
      <c r="L22" s="115"/>
      <c r="M22" s="115"/>
      <c r="N22" s="115"/>
      <c r="O22" s="115"/>
      <c r="P22" s="115"/>
      <c r="Q22" s="115"/>
      <c r="R22" s="115"/>
      <c r="S22" s="115"/>
      <c r="T22" s="7"/>
      <c r="U22" s="7"/>
      <c r="V22" s="7"/>
    </row>
    <row r="23" spans="1:22" ht="14.45" customHeight="1" x14ac:dyDescent="0.2">
      <c r="A23" s="7"/>
      <c r="B23" s="5"/>
      <c r="C23" s="110" t="s">
        <v>25</v>
      </c>
      <c r="D23" s="110"/>
      <c r="E23" s="110"/>
      <c r="F23" s="110"/>
      <c r="G23" s="3"/>
      <c r="H23" s="23"/>
      <c r="I23" s="24"/>
      <c r="J23" s="111"/>
      <c r="K23" s="111"/>
      <c r="L23" s="111"/>
      <c r="M23" s="111"/>
      <c r="N23" s="111"/>
      <c r="O23" s="111"/>
      <c r="P23" s="111"/>
      <c r="Q23" s="111"/>
      <c r="R23" s="111"/>
      <c r="S23" s="111"/>
      <c r="T23" s="7"/>
      <c r="U23" s="7"/>
      <c r="V23" s="7"/>
    </row>
    <row r="24" spans="1:22" ht="14.45" customHeight="1" x14ac:dyDescent="0.2">
      <c r="A24" s="7"/>
      <c r="B24" s="2"/>
      <c r="T24" s="7"/>
      <c r="U24" s="7"/>
      <c r="V24" s="7"/>
    </row>
    <row r="25" spans="1:22" ht="14.45" customHeight="1" x14ac:dyDescent="0.2">
      <c r="A25" s="11"/>
      <c r="B25" s="112" t="s">
        <v>3</v>
      </c>
      <c r="C25" s="112"/>
      <c r="D25" s="112"/>
      <c r="E25" s="112"/>
      <c r="F25" s="112"/>
      <c r="G25" s="112"/>
      <c r="H25" s="21"/>
      <c r="I25" s="21"/>
      <c r="J25" s="21"/>
      <c r="T25" s="11"/>
      <c r="U25" s="11"/>
      <c r="V25" s="11"/>
    </row>
    <row r="26" spans="1:22" ht="14.45" customHeight="1" x14ac:dyDescent="0.2">
      <c r="A26" s="11"/>
      <c r="B26" s="2"/>
      <c r="E26" s="21"/>
      <c r="F26" s="21"/>
      <c r="G26" s="21"/>
      <c r="H26" s="21"/>
      <c r="I26" s="21"/>
      <c r="J26" s="21"/>
      <c r="T26" s="11"/>
      <c r="U26" s="11"/>
      <c r="V26" s="11"/>
    </row>
    <row r="27" spans="1:22" ht="14.45" customHeight="1" x14ac:dyDescent="0.2">
      <c r="A27" s="122" t="s">
        <v>17</v>
      </c>
      <c r="B27" s="122"/>
      <c r="C27" s="122"/>
      <c r="D27" s="122"/>
      <c r="E27" s="122"/>
      <c r="F27" s="122"/>
      <c r="G27" s="122"/>
      <c r="H27" s="122"/>
      <c r="I27" s="122"/>
      <c r="J27" s="122"/>
      <c r="K27" s="122"/>
      <c r="L27" s="122"/>
      <c r="M27" s="122"/>
      <c r="N27" s="122"/>
      <c r="O27" s="122"/>
      <c r="P27" s="122"/>
      <c r="Q27" s="122"/>
      <c r="R27" s="122"/>
      <c r="S27" s="122"/>
      <c r="T27" s="122"/>
      <c r="U27" s="122"/>
      <c r="V27" s="122"/>
    </row>
    <row r="28" spans="1:22" ht="14.45" customHeight="1" x14ac:dyDescent="0.2">
      <c r="A28" s="122" t="s">
        <v>18</v>
      </c>
      <c r="B28" s="122"/>
      <c r="C28" s="122"/>
      <c r="D28" s="122"/>
      <c r="E28" s="122"/>
      <c r="F28" s="122"/>
      <c r="G28" s="122"/>
      <c r="H28" s="122"/>
      <c r="I28" s="122"/>
      <c r="J28" s="122"/>
      <c r="K28" s="122"/>
      <c r="L28" s="122"/>
      <c r="M28" s="122"/>
      <c r="N28" s="122"/>
      <c r="O28" s="122"/>
      <c r="P28" s="122"/>
      <c r="Q28" s="122"/>
      <c r="R28" s="122"/>
      <c r="S28" s="122"/>
      <c r="T28" s="122"/>
      <c r="U28" s="122"/>
      <c r="V28" s="122"/>
    </row>
    <row r="29" spans="1:22" ht="14.45" customHeight="1" x14ac:dyDescent="0.2">
      <c r="A29" s="12"/>
      <c r="B29" s="109"/>
      <c r="C29" s="109"/>
      <c r="D29" s="109"/>
      <c r="E29" s="109"/>
      <c r="F29" s="109"/>
      <c r="G29" s="109"/>
      <c r="H29" s="109"/>
      <c r="I29" s="109"/>
      <c r="J29" s="109"/>
      <c r="K29" s="13"/>
      <c r="L29" s="13"/>
      <c r="M29" s="13"/>
      <c r="N29" s="13"/>
      <c r="O29" s="13"/>
      <c r="P29" s="13"/>
      <c r="Q29" s="13"/>
      <c r="R29" s="13"/>
      <c r="S29" s="13"/>
      <c r="T29" s="13"/>
      <c r="U29" s="13"/>
      <c r="V29" s="14"/>
    </row>
    <row r="30" spans="1:22" ht="48" customHeight="1" x14ac:dyDescent="0.2">
      <c r="A30" s="76" t="s">
        <v>52</v>
      </c>
      <c r="B30" s="76"/>
      <c r="C30" s="76"/>
      <c r="D30" s="76"/>
      <c r="E30" s="76"/>
      <c r="F30" s="76"/>
      <c r="G30" s="76"/>
      <c r="H30" s="76"/>
      <c r="I30" s="76"/>
      <c r="J30" s="76"/>
      <c r="K30" s="76"/>
      <c r="L30" s="76"/>
      <c r="M30" s="76"/>
      <c r="N30" s="76"/>
      <c r="O30" s="76"/>
      <c r="P30" s="76"/>
      <c r="Q30" s="76"/>
      <c r="R30" s="76"/>
      <c r="S30" s="76"/>
      <c r="T30" s="76"/>
      <c r="U30" s="76"/>
      <c r="V30" s="76"/>
    </row>
    <row r="32" spans="1:22" ht="73.5" customHeight="1" x14ac:dyDescent="0.2">
      <c r="A32" s="77" t="s">
        <v>4</v>
      </c>
      <c r="B32" s="77" t="s">
        <v>26</v>
      </c>
      <c r="C32" s="77"/>
      <c r="D32" s="77"/>
      <c r="E32" s="77"/>
      <c r="F32" s="77"/>
      <c r="G32" s="77"/>
      <c r="H32" s="77"/>
      <c r="I32" s="77"/>
      <c r="J32" s="77"/>
      <c r="K32" s="69" t="s">
        <v>64</v>
      </c>
      <c r="L32" s="70"/>
      <c r="M32" s="70"/>
      <c r="N32" s="70"/>
      <c r="O32" s="70"/>
      <c r="P32" s="70"/>
      <c r="Q32" s="70"/>
      <c r="R32" s="71"/>
      <c r="S32" s="69" t="s">
        <v>65</v>
      </c>
      <c r="T32" s="71"/>
      <c r="U32" s="97" t="s">
        <v>5</v>
      </c>
    </row>
    <row r="33" spans="1:21" ht="30.75" customHeight="1" x14ac:dyDescent="0.2">
      <c r="A33" s="77"/>
      <c r="B33" s="77"/>
      <c r="C33" s="77"/>
      <c r="D33" s="77"/>
      <c r="E33" s="77"/>
      <c r="F33" s="77"/>
      <c r="G33" s="77"/>
      <c r="H33" s="77"/>
      <c r="I33" s="77"/>
      <c r="J33" s="77"/>
      <c r="K33" s="61" t="s">
        <v>6</v>
      </c>
      <c r="L33" s="61" t="s">
        <v>7</v>
      </c>
      <c r="M33" s="61" t="s">
        <v>8</v>
      </c>
      <c r="N33" s="61" t="s">
        <v>9</v>
      </c>
      <c r="O33" s="61" t="s">
        <v>10</v>
      </c>
      <c r="P33" s="61" t="s">
        <v>11</v>
      </c>
      <c r="Q33" s="61" t="s">
        <v>19</v>
      </c>
      <c r="R33" s="61" t="s">
        <v>20</v>
      </c>
      <c r="S33" s="99" t="s">
        <v>8</v>
      </c>
      <c r="T33" s="100"/>
      <c r="U33" s="98"/>
    </row>
    <row r="34" spans="1:21" x14ac:dyDescent="0.2">
      <c r="A34" s="4">
        <v>1</v>
      </c>
      <c r="B34" s="81">
        <v>2</v>
      </c>
      <c r="C34" s="82"/>
      <c r="D34" s="82"/>
      <c r="E34" s="82"/>
      <c r="F34" s="82"/>
      <c r="G34" s="82"/>
      <c r="H34" s="82"/>
      <c r="I34" s="82"/>
      <c r="J34" s="83"/>
      <c r="K34" s="4">
        <v>3</v>
      </c>
      <c r="L34" s="4">
        <v>4</v>
      </c>
      <c r="M34" s="4">
        <v>5</v>
      </c>
      <c r="N34" s="4">
        <v>6</v>
      </c>
      <c r="O34" s="4">
        <v>7</v>
      </c>
      <c r="P34" s="4">
        <v>8</v>
      </c>
      <c r="Q34" s="4">
        <v>9</v>
      </c>
      <c r="R34" s="4">
        <v>10</v>
      </c>
      <c r="S34" s="81">
        <v>11</v>
      </c>
      <c r="T34" s="83"/>
      <c r="U34" s="4">
        <v>12</v>
      </c>
    </row>
    <row r="35" spans="1:21" ht="25.5" customHeight="1" x14ac:dyDescent="0.2">
      <c r="A35" s="6">
        <v>1</v>
      </c>
      <c r="B35" s="72" t="s">
        <v>27</v>
      </c>
      <c r="C35" s="73"/>
      <c r="D35" s="73"/>
      <c r="E35" s="73"/>
      <c r="F35" s="73"/>
      <c r="G35" s="73"/>
      <c r="H35" s="73"/>
      <c r="I35" s="73"/>
      <c r="J35" s="74"/>
      <c r="K35" s="25"/>
      <c r="L35" s="26"/>
      <c r="M35" s="25"/>
      <c r="N35" s="25"/>
      <c r="O35" s="26"/>
      <c r="P35" s="25"/>
      <c r="Q35" s="25"/>
      <c r="R35" s="26"/>
      <c r="S35" s="85"/>
      <c r="T35" s="86"/>
      <c r="U35" s="25"/>
    </row>
    <row r="36" spans="1:21" ht="141.75" customHeight="1" x14ac:dyDescent="0.2">
      <c r="A36" s="6">
        <v>2</v>
      </c>
      <c r="B36" s="72" t="s">
        <v>53</v>
      </c>
      <c r="C36" s="73"/>
      <c r="D36" s="73"/>
      <c r="E36" s="73"/>
      <c r="F36" s="73"/>
      <c r="G36" s="73"/>
      <c r="H36" s="73"/>
      <c r="I36" s="73"/>
      <c r="J36" s="74"/>
      <c r="K36" s="26"/>
      <c r="L36" s="25"/>
      <c r="M36" s="26"/>
      <c r="N36" s="26"/>
      <c r="O36" s="25"/>
      <c r="P36" s="26"/>
      <c r="Q36" s="26"/>
      <c r="R36" s="25"/>
      <c r="S36" s="87"/>
      <c r="T36" s="88"/>
      <c r="U36" s="25"/>
    </row>
    <row r="37" spans="1:21" ht="45" customHeight="1" x14ac:dyDescent="0.2">
      <c r="A37" s="6">
        <v>3</v>
      </c>
      <c r="B37" s="72" t="s">
        <v>27</v>
      </c>
      <c r="C37" s="73"/>
      <c r="D37" s="73"/>
      <c r="E37" s="73"/>
      <c r="F37" s="73"/>
      <c r="G37" s="73"/>
      <c r="H37" s="73"/>
      <c r="I37" s="73"/>
      <c r="J37" s="74"/>
      <c r="K37" s="26"/>
      <c r="L37" s="25"/>
      <c r="M37" s="26"/>
      <c r="N37" s="26"/>
      <c r="O37" s="25"/>
      <c r="P37" s="26"/>
      <c r="Q37" s="26"/>
      <c r="R37" s="25"/>
      <c r="S37" s="87"/>
      <c r="T37" s="88"/>
      <c r="U37" s="25"/>
    </row>
    <row r="38" spans="1:21" ht="138.75" customHeight="1" x14ac:dyDescent="0.2">
      <c r="A38" s="6">
        <v>4</v>
      </c>
      <c r="B38" s="72" t="s">
        <v>54</v>
      </c>
      <c r="C38" s="73"/>
      <c r="D38" s="73"/>
      <c r="E38" s="73"/>
      <c r="F38" s="73"/>
      <c r="G38" s="73"/>
      <c r="H38" s="73"/>
      <c r="I38" s="73"/>
      <c r="J38" s="74"/>
      <c r="K38" s="26"/>
      <c r="L38" s="25"/>
      <c r="M38" s="26"/>
      <c r="N38" s="26"/>
      <c r="O38" s="25"/>
      <c r="P38" s="26"/>
      <c r="Q38" s="26"/>
      <c r="R38" s="25"/>
      <c r="S38" s="87"/>
      <c r="T38" s="88"/>
      <c r="U38" s="25"/>
    </row>
    <row r="39" spans="1:21" ht="66.75" customHeight="1" x14ac:dyDescent="0.2">
      <c r="A39" s="6">
        <v>5</v>
      </c>
      <c r="B39" s="72" t="s">
        <v>55</v>
      </c>
      <c r="C39" s="73"/>
      <c r="D39" s="73"/>
      <c r="E39" s="73"/>
      <c r="F39" s="73"/>
      <c r="G39" s="73"/>
      <c r="H39" s="73"/>
      <c r="I39" s="73"/>
      <c r="J39" s="74"/>
      <c r="K39" s="26"/>
      <c r="L39" s="25"/>
      <c r="M39" s="26"/>
      <c r="N39" s="26"/>
      <c r="O39" s="25"/>
      <c r="P39" s="26"/>
      <c r="Q39" s="26"/>
      <c r="R39" s="25"/>
      <c r="S39" s="87"/>
      <c r="T39" s="88"/>
      <c r="U39" s="25"/>
    </row>
    <row r="40" spans="1:21" ht="75" customHeight="1" x14ac:dyDescent="0.2">
      <c r="A40" s="6">
        <v>6</v>
      </c>
      <c r="B40" s="72" t="s">
        <v>36</v>
      </c>
      <c r="C40" s="73"/>
      <c r="D40" s="73"/>
      <c r="E40" s="73"/>
      <c r="F40" s="73"/>
      <c r="G40" s="73"/>
      <c r="H40" s="73"/>
      <c r="I40" s="73"/>
      <c r="J40" s="74"/>
      <c r="K40" s="27"/>
      <c r="L40" s="10">
        <f>L35*594</f>
        <v>0</v>
      </c>
      <c r="M40" s="27"/>
      <c r="N40" s="27"/>
      <c r="O40" s="27"/>
      <c r="P40" s="27"/>
      <c r="Q40" s="27"/>
      <c r="R40" s="27"/>
      <c r="S40" s="89"/>
      <c r="T40" s="90"/>
      <c r="U40" s="28">
        <f>L40</f>
        <v>0</v>
      </c>
    </row>
    <row r="41" spans="1:21" ht="78" customHeight="1" x14ac:dyDescent="0.2">
      <c r="A41" s="6">
        <v>7</v>
      </c>
      <c r="B41" s="72" t="s">
        <v>35</v>
      </c>
      <c r="C41" s="73"/>
      <c r="D41" s="73"/>
      <c r="E41" s="73"/>
      <c r="F41" s="73"/>
      <c r="G41" s="73"/>
      <c r="H41" s="73"/>
      <c r="I41" s="73"/>
      <c r="J41" s="74"/>
      <c r="K41" s="27"/>
      <c r="L41" s="27"/>
      <c r="M41" s="27"/>
      <c r="N41" s="27"/>
      <c r="O41" s="10">
        <f>O35*1425.6</f>
        <v>0</v>
      </c>
      <c r="P41" s="27"/>
      <c r="Q41" s="27"/>
      <c r="R41" s="10">
        <f>R35*1980</f>
        <v>0</v>
      </c>
      <c r="S41" s="89"/>
      <c r="T41" s="90"/>
      <c r="U41" s="28">
        <f>O41+R41</f>
        <v>0</v>
      </c>
    </row>
    <row r="42" spans="1:21" ht="78" customHeight="1" x14ac:dyDescent="0.2">
      <c r="A42" s="6">
        <v>8</v>
      </c>
      <c r="B42" s="72" t="s">
        <v>37</v>
      </c>
      <c r="C42" s="73"/>
      <c r="D42" s="73"/>
      <c r="E42" s="73"/>
      <c r="F42" s="73"/>
      <c r="G42" s="73"/>
      <c r="H42" s="73"/>
      <c r="I42" s="73"/>
      <c r="J42" s="74"/>
      <c r="K42" s="10">
        <f>K36*594</f>
        <v>0</v>
      </c>
      <c r="L42" s="27"/>
      <c r="M42" s="27"/>
      <c r="N42" s="27"/>
      <c r="O42" s="27"/>
      <c r="P42" s="27"/>
      <c r="Q42" s="27"/>
      <c r="R42" s="27"/>
      <c r="S42" s="89"/>
      <c r="T42" s="90"/>
      <c r="U42" s="28">
        <f>K42</f>
        <v>0</v>
      </c>
    </row>
    <row r="43" spans="1:21" ht="66.75" customHeight="1" x14ac:dyDescent="0.2">
      <c r="A43" s="6">
        <v>9</v>
      </c>
      <c r="B43" s="72" t="s">
        <v>38</v>
      </c>
      <c r="C43" s="73"/>
      <c r="D43" s="73"/>
      <c r="E43" s="73"/>
      <c r="F43" s="73"/>
      <c r="G43" s="73"/>
      <c r="H43" s="73"/>
      <c r="I43" s="73"/>
      <c r="J43" s="74"/>
      <c r="K43" s="27"/>
      <c r="L43" s="27"/>
      <c r="M43" s="10">
        <f>M36*198</f>
        <v>0</v>
      </c>
      <c r="N43" s="27"/>
      <c r="O43" s="27"/>
      <c r="P43" s="27"/>
      <c r="Q43" s="27"/>
      <c r="R43" s="27"/>
      <c r="S43" s="89"/>
      <c r="T43" s="90"/>
      <c r="U43" s="28">
        <f>M43</f>
        <v>0</v>
      </c>
    </row>
    <row r="44" spans="1:21" ht="76.5" customHeight="1" x14ac:dyDescent="0.2">
      <c r="A44" s="6">
        <v>10</v>
      </c>
      <c r="B44" s="72" t="s">
        <v>56</v>
      </c>
      <c r="C44" s="73"/>
      <c r="D44" s="73"/>
      <c r="E44" s="73"/>
      <c r="F44" s="73"/>
      <c r="G44" s="73"/>
      <c r="H44" s="73"/>
      <c r="I44" s="73"/>
      <c r="J44" s="74"/>
      <c r="K44" s="27"/>
      <c r="L44" s="27"/>
      <c r="M44" s="27"/>
      <c r="N44" s="10">
        <f>N36*1108.8</f>
        <v>0</v>
      </c>
      <c r="O44" s="27"/>
      <c r="P44" s="10">
        <f>P36*1108.8</f>
        <v>0</v>
      </c>
      <c r="Q44" s="10">
        <f>Q36*1980</f>
        <v>0</v>
      </c>
      <c r="R44" s="27"/>
      <c r="S44" s="78">
        <f>S36*1980</f>
        <v>0</v>
      </c>
      <c r="T44" s="79">
        <f t="shared" ref="T44" si="0">T36*519.75</f>
        <v>0</v>
      </c>
      <c r="U44" s="28">
        <f>N44+P44+Q44+S44</f>
        <v>0</v>
      </c>
    </row>
    <row r="45" spans="1:21" ht="76.5" customHeight="1" x14ac:dyDescent="0.2">
      <c r="A45" s="6">
        <v>11</v>
      </c>
      <c r="B45" s="72" t="s">
        <v>39</v>
      </c>
      <c r="C45" s="73"/>
      <c r="D45" s="73"/>
      <c r="E45" s="73"/>
      <c r="F45" s="73"/>
      <c r="G45" s="73"/>
      <c r="H45" s="73"/>
      <c r="I45" s="73"/>
      <c r="J45" s="74"/>
      <c r="K45" s="10">
        <f>K37*594</f>
        <v>0</v>
      </c>
      <c r="L45" s="27"/>
      <c r="M45" s="27"/>
      <c r="N45" s="27"/>
      <c r="O45" s="27"/>
      <c r="P45" s="27"/>
      <c r="Q45" s="27"/>
      <c r="R45" s="27"/>
      <c r="S45" s="89"/>
      <c r="T45" s="90"/>
      <c r="U45" s="28">
        <f>K45</f>
        <v>0</v>
      </c>
    </row>
    <row r="46" spans="1:21" ht="69" customHeight="1" x14ac:dyDescent="0.2">
      <c r="A46" s="6">
        <v>12</v>
      </c>
      <c r="B46" s="72" t="s">
        <v>40</v>
      </c>
      <c r="C46" s="73"/>
      <c r="D46" s="73"/>
      <c r="E46" s="73"/>
      <c r="F46" s="73"/>
      <c r="G46" s="73"/>
      <c r="H46" s="73"/>
      <c r="I46" s="73"/>
      <c r="J46" s="74"/>
      <c r="K46" s="27"/>
      <c r="L46" s="27"/>
      <c r="M46" s="10">
        <f>M37*198</f>
        <v>0</v>
      </c>
      <c r="N46" s="27"/>
      <c r="O46" s="27"/>
      <c r="P46" s="27"/>
      <c r="Q46" s="27"/>
      <c r="R46" s="27"/>
      <c r="S46" s="89"/>
      <c r="T46" s="90"/>
      <c r="U46" s="28">
        <f>M46</f>
        <v>0</v>
      </c>
    </row>
    <row r="47" spans="1:21" ht="75.75" customHeight="1" x14ac:dyDescent="0.2">
      <c r="A47" s="6">
        <v>13</v>
      </c>
      <c r="B47" s="72" t="s">
        <v>57</v>
      </c>
      <c r="C47" s="73"/>
      <c r="D47" s="73"/>
      <c r="E47" s="73"/>
      <c r="F47" s="73"/>
      <c r="G47" s="73"/>
      <c r="H47" s="73"/>
      <c r="I47" s="73"/>
      <c r="J47" s="74"/>
      <c r="K47" s="27"/>
      <c r="L47" s="27"/>
      <c r="M47" s="27"/>
      <c r="N47" s="10">
        <f>N37*1108.8</f>
        <v>0</v>
      </c>
      <c r="O47" s="27"/>
      <c r="P47" s="10">
        <f>P37*1108.8</f>
        <v>0</v>
      </c>
      <c r="Q47" s="10">
        <f>Q37*1980</f>
        <v>0</v>
      </c>
      <c r="R47" s="27"/>
      <c r="S47" s="78">
        <f>S37*1980</f>
        <v>0</v>
      </c>
      <c r="T47" s="79"/>
      <c r="U47" s="28">
        <f>N47+P47+Q47+S47</f>
        <v>0</v>
      </c>
    </row>
    <row r="48" spans="1:21" ht="75.75" customHeight="1" x14ac:dyDescent="0.2">
      <c r="A48" s="6">
        <v>14</v>
      </c>
      <c r="B48" s="72" t="s">
        <v>41</v>
      </c>
      <c r="C48" s="73"/>
      <c r="D48" s="73"/>
      <c r="E48" s="73"/>
      <c r="F48" s="73"/>
      <c r="G48" s="73"/>
      <c r="H48" s="73"/>
      <c r="I48" s="73"/>
      <c r="J48" s="74"/>
      <c r="K48" s="10">
        <f>K38*594</f>
        <v>0</v>
      </c>
      <c r="L48" s="27"/>
      <c r="M48" s="27"/>
      <c r="N48" s="27"/>
      <c r="O48" s="27"/>
      <c r="P48" s="27"/>
      <c r="Q48" s="27"/>
      <c r="R48" s="27"/>
      <c r="S48" s="89"/>
      <c r="T48" s="90"/>
      <c r="U48" s="28">
        <f>K48</f>
        <v>0</v>
      </c>
    </row>
    <row r="49" spans="1:22" ht="65.25" customHeight="1" x14ac:dyDescent="0.2">
      <c r="A49" s="6">
        <v>15</v>
      </c>
      <c r="B49" s="72" t="s">
        <v>58</v>
      </c>
      <c r="C49" s="73"/>
      <c r="D49" s="73"/>
      <c r="E49" s="73"/>
      <c r="F49" s="73"/>
      <c r="G49" s="73"/>
      <c r="H49" s="73"/>
      <c r="I49" s="73"/>
      <c r="J49" s="74"/>
      <c r="K49" s="27"/>
      <c r="L49" s="27"/>
      <c r="M49" s="10">
        <f>M38*198</f>
        <v>0</v>
      </c>
      <c r="N49" s="27"/>
      <c r="O49" s="27"/>
      <c r="P49" s="27"/>
      <c r="Q49" s="27"/>
      <c r="R49" s="27"/>
      <c r="S49" s="89"/>
      <c r="T49" s="90"/>
      <c r="U49" s="28">
        <f>M49</f>
        <v>0</v>
      </c>
    </row>
    <row r="50" spans="1:22" ht="81" customHeight="1" x14ac:dyDescent="0.2">
      <c r="A50" s="6">
        <v>16</v>
      </c>
      <c r="B50" s="72" t="s">
        <v>59</v>
      </c>
      <c r="C50" s="73"/>
      <c r="D50" s="73"/>
      <c r="E50" s="73"/>
      <c r="F50" s="73"/>
      <c r="G50" s="73"/>
      <c r="H50" s="73"/>
      <c r="I50" s="73"/>
      <c r="J50" s="74"/>
      <c r="K50" s="27"/>
      <c r="L50" s="27"/>
      <c r="M50" s="27"/>
      <c r="N50" s="10">
        <f>N38*1108.8</f>
        <v>0</v>
      </c>
      <c r="O50" s="27"/>
      <c r="P50" s="10">
        <f>P38*1108.8</f>
        <v>0</v>
      </c>
      <c r="Q50" s="10">
        <f>Q38*1980</f>
        <v>0</v>
      </c>
      <c r="R50" s="27"/>
      <c r="S50" s="78">
        <f>S38*1980</f>
        <v>0</v>
      </c>
      <c r="T50" s="79">
        <f t="shared" ref="T50:T51" si="1">T38*519.75</f>
        <v>0</v>
      </c>
      <c r="U50" s="28">
        <f>N50+P50+Q50+S50</f>
        <v>0</v>
      </c>
    </row>
    <row r="51" spans="1:22" ht="111.75" customHeight="1" x14ac:dyDescent="0.2">
      <c r="A51" s="6">
        <v>17</v>
      </c>
      <c r="B51" s="72" t="s">
        <v>60</v>
      </c>
      <c r="C51" s="73"/>
      <c r="D51" s="73"/>
      <c r="E51" s="73"/>
      <c r="F51" s="73"/>
      <c r="G51" s="73"/>
      <c r="H51" s="73"/>
      <c r="I51" s="73"/>
      <c r="J51" s="74"/>
      <c r="K51" s="10">
        <f>K39*594</f>
        <v>0</v>
      </c>
      <c r="L51" s="27"/>
      <c r="M51" s="10">
        <f>M39*198</f>
        <v>0</v>
      </c>
      <c r="N51" s="10">
        <f>N39*1108.8</f>
        <v>0</v>
      </c>
      <c r="O51" s="27"/>
      <c r="P51" s="10">
        <f>P39*1108.8</f>
        <v>0</v>
      </c>
      <c r="Q51" s="10">
        <f>Q39*1980</f>
        <v>0</v>
      </c>
      <c r="R51" s="27"/>
      <c r="S51" s="78">
        <f>S39*1980</f>
        <v>0</v>
      </c>
      <c r="T51" s="79">
        <f t="shared" si="1"/>
        <v>0</v>
      </c>
      <c r="U51" s="28">
        <f>K51+M51+N51+P51+Q51+S51</f>
        <v>0</v>
      </c>
    </row>
    <row r="52" spans="1:22" ht="29.25" customHeight="1" x14ac:dyDescent="0.2">
      <c r="A52" s="6">
        <v>18</v>
      </c>
      <c r="B52" s="72" t="s">
        <v>61</v>
      </c>
      <c r="C52" s="73"/>
      <c r="D52" s="73"/>
      <c r="E52" s="73"/>
      <c r="F52" s="73"/>
      <c r="G52" s="73"/>
      <c r="H52" s="73"/>
      <c r="I52" s="73"/>
      <c r="J52" s="74"/>
      <c r="K52" s="16">
        <f>K42+K45+K48+K51</f>
        <v>0</v>
      </c>
      <c r="L52" s="16">
        <f>L40</f>
        <v>0</v>
      </c>
      <c r="M52" s="16">
        <f>M43+M46+M49+M51</f>
        <v>0</v>
      </c>
      <c r="N52" s="16">
        <f>N44+N47+N50+N51</f>
        <v>0</v>
      </c>
      <c r="O52" s="16">
        <f>O41</f>
        <v>0</v>
      </c>
      <c r="P52" s="16">
        <f>P44+P47+P50+P51</f>
        <v>0</v>
      </c>
      <c r="Q52" s="16">
        <f>Q44+Q47+Q50+Q51</f>
        <v>0</v>
      </c>
      <c r="R52" s="16">
        <f>R41</f>
        <v>0</v>
      </c>
      <c r="S52" s="66">
        <f>S44+S47+S50+S51</f>
        <v>0</v>
      </c>
      <c r="T52" s="67"/>
      <c r="U52" s="16">
        <f>SUM(U40:U51)</f>
        <v>0</v>
      </c>
    </row>
    <row r="53" spans="1:22" ht="29.25" customHeight="1" x14ac:dyDescent="0.2">
      <c r="A53" s="6">
        <v>19</v>
      </c>
      <c r="B53" s="91" t="s">
        <v>31</v>
      </c>
      <c r="C53" s="91"/>
      <c r="D53" s="91"/>
      <c r="E53" s="91"/>
      <c r="F53" s="91"/>
      <c r="G53" s="91"/>
      <c r="H53" s="91"/>
      <c r="I53" s="91"/>
      <c r="J53" s="91"/>
      <c r="K53" s="16">
        <f>ROUNDDOWN(K52*0.01,2)</f>
        <v>0</v>
      </c>
      <c r="L53" s="16">
        <f t="shared" ref="L53:U53" si="2">ROUNDDOWN(L52*0.01,2)</f>
        <v>0</v>
      </c>
      <c r="M53" s="16">
        <f t="shared" si="2"/>
        <v>0</v>
      </c>
      <c r="N53" s="16">
        <f t="shared" si="2"/>
        <v>0</v>
      </c>
      <c r="O53" s="16">
        <f t="shared" si="2"/>
        <v>0</v>
      </c>
      <c r="P53" s="16">
        <f t="shared" si="2"/>
        <v>0</v>
      </c>
      <c r="Q53" s="16">
        <f t="shared" si="2"/>
        <v>0</v>
      </c>
      <c r="R53" s="16">
        <f t="shared" si="2"/>
        <v>0</v>
      </c>
      <c r="S53" s="66">
        <f t="shared" si="2"/>
        <v>0</v>
      </c>
      <c r="T53" s="67"/>
      <c r="U53" s="16">
        <f t="shared" si="2"/>
        <v>0</v>
      </c>
      <c r="V53" s="47"/>
    </row>
    <row r="54" spans="1:22" ht="29.25" customHeight="1" x14ac:dyDescent="0.2">
      <c r="A54" s="6">
        <v>20</v>
      </c>
      <c r="B54" s="91" t="s">
        <v>32</v>
      </c>
      <c r="C54" s="91"/>
      <c r="D54" s="91"/>
      <c r="E54" s="91"/>
      <c r="F54" s="91"/>
      <c r="G54" s="91"/>
      <c r="H54" s="91"/>
      <c r="I54" s="91"/>
      <c r="J54" s="91"/>
      <c r="K54" s="16">
        <f>K52+K53</f>
        <v>0</v>
      </c>
      <c r="L54" s="16">
        <f t="shared" ref="L54:U54" si="3">L52+L53</f>
        <v>0</v>
      </c>
      <c r="M54" s="16">
        <f t="shared" si="3"/>
        <v>0</v>
      </c>
      <c r="N54" s="16">
        <f t="shared" si="3"/>
        <v>0</v>
      </c>
      <c r="O54" s="16">
        <f t="shared" si="3"/>
        <v>0</v>
      </c>
      <c r="P54" s="16">
        <f t="shared" si="3"/>
        <v>0</v>
      </c>
      <c r="Q54" s="16">
        <f t="shared" si="3"/>
        <v>0</v>
      </c>
      <c r="R54" s="16">
        <f t="shared" si="3"/>
        <v>0</v>
      </c>
      <c r="S54" s="66">
        <f t="shared" si="3"/>
        <v>0</v>
      </c>
      <c r="T54" s="67"/>
      <c r="U54" s="16">
        <f t="shared" si="3"/>
        <v>0</v>
      </c>
      <c r="V54" s="47"/>
    </row>
    <row r="55" spans="1:22" ht="14.25" x14ac:dyDescent="0.2">
      <c r="A55" s="29"/>
      <c r="B55" s="30"/>
      <c r="C55" s="30"/>
    </row>
    <row r="56" spans="1:22" ht="20.25" customHeight="1" thickBot="1" x14ac:dyDescent="0.25">
      <c r="A56" s="68" t="s">
        <v>62</v>
      </c>
      <c r="B56" s="68"/>
      <c r="C56" s="68"/>
      <c r="D56" s="68"/>
      <c r="E56" s="68"/>
      <c r="F56" s="68"/>
      <c r="G56" s="68"/>
      <c r="H56" s="68"/>
      <c r="I56" s="68"/>
      <c r="J56" s="68"/>
      <c r="K56" s="68"/>
      <c r="L56" s="68"/>
      <c r="M56" s="68"/>
      <c r="N56" s="68"/>
      <c r="O56" s="68"/>
      <c r="P56" s="68"/>
      <c r="R56" s="64"/>
      <c r="S56" s="64"/>
      <c r="T56" s="64"/>
      <c r="U56" s="64"/>
    </row>
    <row r="57" spans="1:22" ht="22.5" customHeight="1" thickBot="1" x14ac:dyDescent="0.25">
      <c r="A57" s="68"/>
      <c r="B57" s="68"/>
      <c r="C57" s="68"/>
      <c r="D57" s="68"/>
      <c r="E57" s="68"/>
      <c r="F57" s="68"/>
      <c r="G57" s="68"/>
      <c r="H57" s="68"/>
      <c r="I57" s="68"/>
      <c r="J57" s="68"/>
      <c r="K57" s="68"/>
      <c r="L57" s="68"/>
      <c r="M57" s="68"/>
      <c r="N57" s="68"/>
      <c r="O57" s="68"/>
      <c r="P57" s="68"/>
      <c r="Q57" s="31">
        <f>U54</f>
        <v>0</v>
      </c>
      <c r="R57" s="64"/>
      <c r="S57" s="64"/>
      <c r="T57" s="64"/>
      <c r="U57" s="64"/>
    </row>
    <row r="58" spans="1:22" ht="22.5" customHeight="1" x14ac:dyDescent="0.2">
      <c r="A58" s="65"/>
      <c r="B58" s="65"/>
      <c r="C58" s="65"/>
      <c r="D58" s="65"/>
      <c r="E58" s="65"/>
      <c r="F58" s="65"/>
      <c r="G58" s="65"/>
      <c r="H58" s="65"/>
      <c r="I58" s="65"/>
      <c r="J58" s="65"/>
      <c r="K58" s="65"/>
      <c r="L58" s="65"/>
      <c r="M58" s="65"/>
      <c r="N58" s="65"/>
      <c r="O58" s="65"/>
      <c r="P58" s="35"/>
      <c r="Q58" s="64"/>
      <c r="R58" s="64"/>
      <c r="S58" s="64"/>
      <c r="T58" s="64"/>
      <c r="U58" s="64"/>
    </row>
    <row r="59" spans="1:22" ht="37.5" customHeight="1" x14ac:dyDescent="0.25">
      <c r="A59" s="96" t="s">
        <v>63</v>
      </c>
      <c r="B59" s="96"/>
      <c r="C59" s="96"/>
      <c r="D59" s="96"/>
      <c r="E59" s="96"/>
      <c r="F59" s="96"/>
      <c r="G59" s="96"/>
      <c r="H59" s="96"/>
      <c r="I59" s="96"/>
      <c r="J59" s="96"/>
      <c r="K59" s="96"/>
      <c r="L59" s="96"/>
      <c r="M59" s="96"/>
      <c r="N59" s="96"/>
      <c r="O59" s="96"/>
      <c r="P59" s="96"/>
      <c r="Q59" s="96"/>
      <c r="R59" s="96"/>
      <c r="S59" s="96"/>
      <c r="T59" s="96"/>
      <c r="U59" s="96"/>
      <c r="V59" s="96"/>
    </row>
    <row r="60" spans="1:22" ht="18" x14ac:dyDescent="0.25">
      <c r="A60" s="33"/>
      <c r="B60" s="33"/>
      <c r="C60" s="33"/>
      <c r="D60" s="33"/>
      <c r="E60" s="33"/>
      <c r="F60" s="33"/>
      <c r="G60" s="33"/>
      <c r="H60" s="33"/>
      <c r="I60" s="33"/>
      <c r="J60" s="33"/>
      <c r="K60" s="33"/>
      <c r="L60" s="33"/>
      <c r="M60" s="33"/>
      <c r="N60" s="33"/>
      <c r="O60" s="33"/>
      <c r="P60" s="33"/>
      <c r="Q60" s="33"/>
      <c r="R60" s="33"/>
      <c r="T60" s="33"/>
      <c r="U60" s="33"/>
      <c r="V60" s="33"/>
    </row>
    <row r="61" spans="1:22" ht="102" customHeight="1" x14ac:dyDescent="0.2">
      <c r="A61" s="77" t="s">
        <v>4</v>
      </c>
      <c r="B61" s="77" t="s">
        <v>26</v>
      </c>
      <c r="C61" s="77"/>
      <c r="D61" s="77"/>
      <c r="E61" s="77"/>
      <c r="F61" s="77"/>
      <c r="G61" s="77"/>
      <c r="H61" s="77"/>
      <c r="I61" s="77"/>
      <c r="J61" s="77"/>
      <c r="K61" s="69" t="s">
        <v>64</v>
      </c>
      <c r="L61" s="70"/>
      <c r="M61" s="70"/>
      <c r="N61" s="70"/>
      <c r="O61" s="70"/>
      <c r="P61" s="70"/>
      <c r="Q61" s="70"/>
      <c r="R61" s="71"/>
      <c r="S61" s="69" t="s">
        <v>65</v>
      </c>
      <c r="T61" s="71"/>
      <c r="U61" s="97" t="s">
        <v>5</v>
      </c>
    </row>
    <row r="62" spans="1:22" ht="45" customHeight="1" x14ac:dyDescent="0.2">
      <c r="A62" s="77"/>
      <c r="B62" s="77"/>
      <c r="C62" s="77"/>
      <c r="D62" s="77"/>
      <c r="E62" s="77"/>
      <c r="F62" s="77"/>
      <c r="G62" s="77"/>
      <c r="H62" s="77"/>
      <c r="I62" s="77"/>
      <c r="J62" s="77"/>
      <c r="K62" s="61" t="s">
        <v>6</v>
      </c>
      <c r="L62" s="61" t="s">
        <v>7</v>
      </c>
      <c r="M62" s="61" t="s">
        <v>8</v>
      </c>
      <c r="N62" s="61" t="s">
        <v>9</v>
      </c>
      <c r="O62" s="61" t="s">
        <v>10</v>
      </c>
      <c r="P62" s="61" t="s">
        <v>11</v>
      </c>
      <c r="Q62" s="61" t="s">
        <v>19</v>
      </c>
      <c r="R62" s="61" t="s">
        <v>20</v>
      </c>
      <c r="S62" s="99" t="s">
        <v>8</v>
      </c>
      <c r="T62" s="100"/>
      <c r="U62" s="98"/>
    </row>
    <row r="63" spans="1:22" x14ac:dyDescent="0.2">
      <c r="A63" s="4">
        <v>1</v>
      </c>
      <c r="B63" s="81">
        <v>2</v>
      </c>
      <c r="C63" s="82"/>
      <c r="D63" s="82"/>
      <c r="E63" s="82"/>
      <c r="F63" s="82"/>
      <c r="G63" s="82"/>
      <c r="H63" s="82"/>
      <c r="I63" s="82"/>
      <c r="J63" s="83"/>
      <c r="K63" s="4">
        <v>3</v>
      </c>
      <c r="L63" s="4">
        <v>4</v>
      </c>
      <c r="M63" s="4">
        <v>5</v>
      </c>
      <c r="N63" s="4">
        <v>6</v>
      </c>
      <c r="O63" s="4">
        <v>7</v>
      </c>
      <c r="P63" s="4">
        <v>8</v>
      </c>
      <c r="Q63" s="4">
        <v>9</v>
      </c>
      <c r="R63" s="4">
        <v>10</v>
      </c>
      <c r="S63" s="81">
        <v>11</v>
      </c>
      <c r="T63" s="83"/>
      <c r="U63" s="4">
        <v>12</v>
      </c>
    </row>
    <row r="64" spans="1:22" ht="33.75" customHeight="1" x14ac:dyDescent="0.2">
      <c r="A64" s="6">
        <v>1</v>
      </c>
      <c r="B64" s="72" t="s">
        <v>27</v>
      </c>
      <c r="C64" s="73"/>
      <c r="D64" s="73"/>
      <c r="E64" s="73"/>
      <c r="F64" s="73"/>
      <c r="G64" s="73"/>
      <c r="H64" s="73"/>
      <c r="I64" s="73"/>
      <c r="J64" s="74"/>
      <c r="K64" s="26"/>
      <c r="L64" s="26"/>
      <c r="M64" s="26"/>
      <c r="N64" s="26"/>
      <c r="O64" s="26"/>
      <c r="P64" s="26"/>
      <c r="Q64" s="26"/>
      <c r="R64" s="26"/>
      <c r="S64" s="87"/>
      <c r="T64" s="88"/>
      <c r="U64" s="25"/>
    </row>
    <row r="65" spans="1:22" ht="60" customHeight="1" x14ac:dyDescent="0.2">
      <c r="A65" s="6">
        <v>2</v>
      </c>
      <c r="B65" s="118" t="s">
        <v>66</v>
      </c>
      <c r="C65" s="118"/>
      <c r="D65" s="118"/>
      <c r="E65" s="118"/>
      <c r="F65" s="118"/>
      <c r="G65" s="118"/>
      <c r="H65" s="118"/>
      <c r="I65" s="118"/>
      <c r="J65" s="118"/>
      <c r="K65" s="48">
        <f>K64*396</f>
        <v>0</v>
      </c>
      <c r="L65" s="48">
        <f t="shared" ref="L65:M65" si="4">L64*396</f>
        <v>0</v>
      </c>
      <c r="M65" s="48">
        <f t="shared" si="4"/>
        <v>0</v>
      </c>
      <c r="N65" s="48">
        <f>N64*198</f>
        <v>0</v>
      </c>
      <c r="O65" s="48">
        <f t="shared" ref="O65:R65" si="5">O64*198</f>
        <v>0</v>
      </c>
      <c r="P65" s="48">
        <f t="shared" si="5"/>
        <v>0</v>
      </c>
      <c r="Q65" s="48">
        <f t="shared" si="5"/>
        <v>0</v>
      </c>
      <c r="R65" s="48">
        <f t="shared" si="5"/>
        <v>0</v>
      </c>
      <c r="S65" s="78">
        <f>S64*198</f>
        <v>0</v>
      </c>
      <c r="T65" s="79">
        <f t="shared" ref="T65" si="6">T64*61.88</f>
        <v>0</v>
      </c>
      <c r="U65" s="28">
        <f>K65+L65+M65+N65+O65+P65+Q65+R65+S65</f>
        <v>0</v>
      </c>
    </row>
    <row r="66" spans="1:22" ht="35.25" customHeight="1" x14ac:dyDescent="0.2">
      <c r="A66" s="4">
        <v>3</v>
      </c>
      <c r="B66" s="92" t="s">
        <v>33</v>
      </c>
      <c r="C66" s="93"/>
      <c r="D66" s="93"/>
      <c r="E66" s="93"/>
      <c r="F66" s="93"/>
      <c r="G66" s="93"/>
      <c r="H66" s="93"/>
      <c r="I66" s="93"/>
      <c r="J66" s="94"/>
      <c r="K66" s="28">
        <f>ROUNDDOWN(K65*0.01,2)</f>
        <v>0</v>
      </c>
      <c r="L66" s="28">
        <f t="shared" ref="L66:U66" si="7">ROUNDDOWN(L65*0.01,2)</f>
        <v>0</v>
      </c>
      <c r="M66" s="28">
        <f t="shared" si="7"/>
        <v>0</v>
      </c>
      <c r="N66" s="28">
        <f t="shared" si="7"/>
        <v>0</v>
      </c>
      <c r="O66" s="28">
        <f t="shared" si="7"/>
        <v>0</v>
      </c>
      <c r="P66" s="28">
        <f t="shared" si="7"/>
        <v>0</v>
      </c>
      <c r="Q66" s="28">
        <f t="shared" si="7"/>
        <v>0</v>
      </c>
      <c r="R66" s="28">
        <f t="shared" si="7"/>
        <v>0</v>
      </c>
      <c r="S66" s="119">
        <f t="shared" si="7"/>
        <v>0</v>
      </c>
      <c r="T66" s="120"/>
      <c r="U66" s="28">
        <f t="shared" si="7"/>
        <v>0</v>
      </c>
      <c r="V66" s="14"/>
    </row>
    <row r="67" spans="1:22" ht="32.25" customHeight="1" x14ac:dyDescent="0.2">
      <c r="A67" s="4">
        <v>4</v>
      </c>
      <c r="B67" s="95" t="s">
        <v>34</v>
      </c>
      <c r="C67" s="95"/>
      <c r="D67" s="95"/>
      <c r="E67" s="95"/>
      <c r="F67" s="95"/>
      <c r="G67" s="95"/>
      <c r="H67" s="95"/>
      <c r="I67" s="95"/>
      <c r="J67" s="95"/>
      <c r="K67" s="28">
        <f>K65+K66</f>
        <v>0</v>
      </c>
      <c r="L67" s="28">
        <f t="shared" ref="L67:U67" si="8">L65+L66</f>
        <v>0</v>
      </c>
      <c r="M67" s="28">
        <f t="shared" si="8"/>
        <v>0</v>
      </c>
      <c r="N67" s="28">
        <f t="shared" si="8"/>
        <v>0</v>
      </c>
      <c r="O67" s="28">
        <f t="shared" si="8"/>
        <v>0</v>
      </c>
      <c r="P67" s="28">
        <f t="shared" si="8"/>
        <v>0</v>
      </c>
      <c r="Q67" s="28">
        <f t="shared" si="8"/>
        <v>0</v>
      </c>
      <c r="R67" s="28">
        <f t="shared" si="8"/>
        <v>0</v>
      </c>
      <c r="S67" s="119">
        <f t="shared" si="8"/>
        <v>0</v>
      </c>
      <c r="T67" s="120"/>
      <c r="U67" s="28">
        <f t="shared" si="8"/>
        <v>0</v>
      </c>
      <c r="V67" s="14"/>
    </row>
    <row r="68" spans="1:22" ht="15" thickBot="1" x14ac:dyDescent="0.25">
      <c r="A68" s="29"/>
      <c r="B68" s="30"/>
      <c r="C68" s="30"/>
    </row>
    <row r="69" spans="1:22" ht="29.25" customHeight="1" thickBot="1" x14ac:dyDescent="0.25">
      <c r="A69" s="101" t="s">
        <v>67</v>
      </c>
      <c r="B69" s="101"/>
      <c r="C69" s="101"/>
      <c r="D69" s="101"/>
      <c r="E69" s="101"/>
      <c r="F69" s="101"/>
      <c r="G69" s="101"/>
      <c r="H69" s="101"/>
      <c r="I69" s="101"/>
      <c r="J69" s="101"/>
      <c r="K69" s="101"/>
      <c r="L69" s="101"/>
      <c r="M69" s="101"/>
      <c r="N69" s="101"/>
      <c r="O69" s="101"/>
      <c r="P69" s="101"/>
      <c r="Q69" s="101"/>
      <c r="R69" s="101"/>
      <c r="S69" s="31">
        <f>U67</f>
        <v>0</v>
      </c>
    </row>
    <row r="70" spans="1:22" ht="43.5" customHeight="1" x14ac:dyDescent="0.2">
      <c r="A70" s="34"/>
      <c r="B70" s="34"/>
      <c r="C70" s="34"/>
      <c r="D70" s="34"/>
      <c r="E70" s="34"/>
      <c r="F70" s="34"/>
      <c r="G70" s="34"/>
      <c r="H70" s="34"/>
      <c r="I70" s="34"/>
      <c r="J70" s="34"/>
      <c r="K70" s="34"/>
      <c r="L70" s="35"/>
      <c r="M70" s="32"/>
    </row>
    <row r="71" spans="1:22" ht="38.25" customHeight="1" x14ac:dyDescent="0.25">
      <c r="A71" s="96" t="s">
        <v>68</v>
      </c>
      <c r="B71" s="96"/>
      <c r="C71" s="96"/>
      <c r="D71" s="96"/>
      <c r="E71" s="96"/>
      <c r="F71" s="96"/>
      <c r="G71" s="96"/>
      <c r="H71" s="96"/>
      <c r="I71" s="96"/>
      <c r="J71" s="96"/>
      <c r="K71" s="96"/>
      <c r="L71" s="96"/>
      <c r="M71" s="96"/>
      <c r="N71" s="96"/>
      <c r="O71" s="96"/>
      <c r="P71" s="96"/>
      <c r="Q71" s="96"/>
      <c r="R71" s="96"/>
      <c r="S71" s="96"/>
      <c r="T71" s="96"/>
      <c r="U71" s="96"/>
      <c r="V71" s="96"/>
    </row>
    <row r="72" spans="1:22" ht="30.75" customHeight="1" x14ac:dyDescent="0.2">
      <c r="A72" s="34"/>
      <c r="B72" s="34"/>
      <c r="C72" s="34"/>
      <c r="D72" s="34"/>
      <c r="E72" s="34"/>
      <c r="F72" s="34"/>
      <c r="G72" s="34"/>
      <c r="H72" s="34"/>
      <c r="I72" s="34"/>
      <c r="J72" s="34"/>
      <c r="K72" s="34"/>
      <c r="L72" s="35"/>
      <c r="M72" s="32"/>
    </row>
    <row r="73" spans="1:22" ht="101.25" customHeight="1" x14ac:dyDescent="0.2">
      <c r="A73" s="77" t="s">
        <v>4</v>
      </c>
      <c r="B73" s="77" t="s">
        <v>26</v>
      </c>
      <c r="C73" s="77"/>
      <c r="D73" s="77"/>
      <c r="E73" s="77"/>
      <c r="F73" s="77"/>
      <c r="G73" s="77"/>
      <c r="H73" s="77"/>
      <c r="I73" s="77"/>
      <c r="J73" s="77"/>
      <c r="K73" s="69" t="s">
        <v>64</v>
      </c>
      <c r="L73" s="70"/>
      <c r="M73" s="70"/>
      <c r="N73" s="70"/>
      <c r="O73" s="70"/>
      <c r="P73" s="70"/>
      <c r="Q73" s="70"/>
      <c r="R73" s="71"/>
      <c r="S73" s="69" t="s">
        <v>65</v>
      </c>
      <c r="T73" s="71"/>
      <c r="U73" s="97" t="s">
        <v>5</v>
      </c>
    </row>
    <row r="74" spans="1:22" ht="38.25" customHeight="1" x14ac:dyDescent="0.2">
      <c r="A74" s="77"/>
      <c r="B74" s="77"/>
      <c r="C74" s="77"/>
      <c r="D74" s="77"/>
      <c r="E74" s="77"/>
      <c r="F74" s="77"/>
      <c r="G74" s="77"/>
      <c r="H74" s="77"/>
      <c r="I74" s="77"/>
      <c r="J74" s="77"/>
      <c r="K74" s="61" t="s">
        <v>6</v>
      </c>
      <c r="L74" s="61" t="s">
        <v>7</v>
      </c>
      <c r="M74" s="61" t="s">
        <v>8</v>
      </c>
      <c r="N74" s="61" t="s">
        <v>9</v>
      </c>
      <c r="O74" s="61" t="s">
        <v>10</v>
      </c>
      <c r="P74" s="61" t="s">
        <v>11</v>
      </c>
      <c r="Q74" s="61" t="s">
        <v>19</v>
      </c>
      <c r="R74" s="61" t="s">
        <v>20</v>
      </c>
      <c r="S74" s="61" t="s">
        <v>7</v>
      </c>
      <c r="T74" s="61" t="s">
        <v>8</v>
      </c>
      <c r="U74" s="98"/>
    </row>
    <row r="75" spans="1:22" x14ac:dyDescent="0.2">
      <c r="A75" s="4">
        <v>1</v>
      </c>
      <c r="B75" s="81">
        <v>2</v>
      </c>
      <c r="C75" s="82"/>
      <c r="D75" s="82"/>
      <c r="E75" s="82"/>
      <c r="F75" s="82"/>
      <c r="G75" s="82"/>
      <c r="H75" s="82"/>
      <c r="I75" s="82"/>
      <c r="J75" s="83"/>
      <c r="K75" s="4">
        <v>3</v>
      </c>
      <c r="L75" s="4">
        <v>4</v>
      </c>
      <c r="M75" s="4">
        <v>5</v>
      </c>
      <c r="N75" s="4">
        <v>6</v>
      </c>
      <c r="O75" s="4">
        <v>7</v>
      </c>
      <c r="P75" s="4">
        <v>8</v>
      </c>
      <c r="Q75" s="4">
        <v>9</v>
      </c>
      <c r="R75" s="4">
        <v>10</v>
      </c>
      <c r="S75" s="4">
        <v>11</v>
      </c>
      <c r="T75" s="4">
        <v>12</v>
      </c>
      <c r="U75" s="4">
        <v>13</v>
      </c>
    </row>
    <row r="76" spans="1:22" ht="135" customHeight="1" x14ac:dyDescent="0.2">
      <c r="A76" s="6">
        <v>1</v>
      </c>
      <c r="B76" s="72" t="s">
        <v>69</v>
      </c>
      <c r="C76" s="73"/>
      <c r="D76" s="73"/>
      <c r="E76" s="73"/>
      <c r="F76" s="73"/>
      <c r="G76" s="73"/>
      <c r="H76" s="73"/>
      <c r="I76" s="73"/>
      <c r="J76" s="74"/>
      <c r="K76" s="26"/>
      <c r="L76" s="26"/>
      <c r="M76" s="26"/>
      <c r="N76" s="26"/>
      <c r="O76" s="26"/>
      <c r="P76" s="26"/>
      <c r="Q76" s="26"/>
      <c r="R76" s="25"/>
      <c r="S76" s="26"/>
      <c r="T76" s="26"/>
      <c r="U76" s="25"/>
    </row>
    <row r="77" spans="1:22" ht="49.5" customHeight="1" x14ac:dyDescent="0.2">
      <c r="A77" s="6">
        <v>2</v>
      </c>
      <c r="B77" s="72" t="s">
        <v>70</v>
      </c>
      <c r="C77" s="73"/>
      <c r="D77" s="73"/>
      <c r="E77" s="73"/>
      <c r="F77" s="73"/>
      <c r="G77" s="73"/>
      <c r="H77" s="73"/>
      <c r="I77" s="73"/>
      <c r="J77" s="74"/>
      <c r="K77" s="26"/>
      <c r="L77" s="26"/>
      <c r="M77" s="26"/>
      <c r="N77" s="26"/>
      <c r="O77" s="26"/>
      <c r="P77" s="26"/>
      <c r="Q77" s="26"/>
      <c r="R77" s="25"/>
      <c r="S77" s="26"/>
      <c r="T77" s="26"/>
      <c r="U77" s="25"/>
    </row>
    <row r="78" spans="1:22" ht="56.25" customHeight="1" x14ac:dyDescent="0.2">
      <c r="A78" s="6">
        <v>3</v>
      </c>
      <c r="B78" s="72" t="s">
        <v>42</v>
      </c>
      <c r="C78" s="73"/>
      <c r="D78" s="73"/>
      <c r="E78" s="73"/>
      <c r="F78" s="73"/>
      <c r="G78" s="73"/>
      <c r="H78" s="73"/>
      <c r="I78" s="73"/>
      <c r="J78" s="74"/>
      <c r="K78" s="25"/>
      <c r="L78" s="25"/>
      <c r="M78" s="25"/>
      <c r="N78" s="25"/>
      <c r="O78" s="26"/>
      <c r="P78" s="25"/>
      <c r="Q78" s="25"/>
      <c r="R78" s="25"/>
      <c r="S78" s="26"/>
      <c r="T78" s="25"/>
      <c r="U78" s="25"/>
    </row>
    <row r="79" spans="1:22" ht="56.25" customHeight="1" x14ac:dyDescent="0.2">
      <c r="A79" s="6">
        <v>4</v>
      </c>
      <c r="B79" s="72" t="s">
        <v>43</v>
      </c>
      <c r="C79" s="73"/>
      <c r="D79" s="73"/>
      <c r="E79" s="73"/>
      <c r="F79" s="73"/>
      <c r="G79" s="73"/>
      <c r="H79" s="73"/>
      <c r="I79" s="73"/>
      <c r="J79" s="74"/>
      <c r="K79" s="26"/>
      <c r="L79" s="26"/>
      <c r="M79" s="26"/>
      <c r="N79" s="26"/>
      <c r="O79" s="26"/>
      <c r="P79" s="26"/>
      <c r="Q79" s="26"/>
      <c r="R79" s="25"/>
      <c r="S79" s="26"/>
      <c r="T79" s="26"/>
      <c r="U79" s="25"/>
    </row>
    <row r="80" spans="1:22" ht="56.25" customHeight="1" x14ac:dyDescent="0.2">
      <c r="A80" s="6">
        <v>5</v>
      </c>
      <c r="B80" s="72" t="s">
        <v>44</v>
      </c>
      <c r="C80" s="73"/>
      <c r="D80" s="73"/>
      <c r="E80" s="73"/>
      <c r="F80" s="73"/>
      <c r="G80" s="73"/>
      <c r="H80" s="73"/>
      <c r="I80" s="73"/>
      <c r="J80" s="74"/>
      <c r="K80" s="26"/>
      <c r="L80" s="26"/>
      <c r="M80" s="26"/>
      <c r="N80" s="26"/>
      <c r="O80" s="26"/>
      <c r="P80" s="26"/>
      <c r="Q80" s="26"/>
      <c r="R80" s="25"/>
      <c r="S80" s="26"/>
      <c r="T80" s="26"/>
      <c r="U80" s="25"/>
    </row>
    <row r="81" spans="1:22" ht="73.5" customHeight="1" x14ac:dyDescent="0.2">
      <c r="A81" s="6">
        <v>6</v>
      </c>
      <c r="B81" s="72" t="s">
        <v>45</v>
      </c>
      <c r="C81" s="73"/>
      <c r="D81" s="73"/>
      <c r="E81" s="73"/>
      <c r="F81" s="73"/>
      <c r="G81" s="73"/>
      <c r="H81" s="73"/>
      <c r="I81" s="73"/>
      <c r="J81" s="74"/>
      <c r="K81" s="10">
        <f>K76*594</f>
        <v>0</v>
      </c>
      <c r="L81" s="27"/>
      <c r="M81" s="27"/>
      <c r="N81" s="27"/>
      <c r="O81" s="27"/>
      <c r="P81" s="27"/>
      <c r="Q81" s="27"/>
      <c r="R81" s="27"/>
      <c r="S81" s="27"/>
      <c r="T81" s="27"/>
      <c r="U81" s="10">
        <f>K81</f>
        <v>0</v>
      </c>
    </row>
    <row r="82" spans="1:22" ht="75.75" customHeight="1" x14ac:dyDescent="0.2">
      <c r="A82" s="6">
        <v>7</v>
      </c>
      <c r="B82" s="72" t="s">
        <v>46</v>
      </c>
      <c r="C82" s="73"/>
      <c r="D82" s="73"/>
      <c r="E82" s="73"/>
      <c r="F82" s="73"/>
      <c r="G82" s="73"/>
      <c r="H82" s="73"/>
      <c r="I82" s="73"/>
      <c r="J82" s="74"/>
      <c r="K82" s="27"/>
      <c r="L82" s="10">
        <f>L76*198</f>
        <v>0</v>
      </c>
      <c r="M82" s="10">
        <f>M76*198</f>
        <v>0</v>
      </c>
      <c r="N82" s="27"/>
      <c r="O82" s="27"/>
      <c r="P82" s="27"/>
      <c r="Q82" s="27"/>
      <c r="R82" s="27"/>
      <c r="S82" s="27"/>
      <c r="T82" s="27"/>
      <c r="U82" s="10">
        <f>L82+M82</f>
        <v>0</v>
      </c>
    </row>
    <row r="83" spans="1:22" ht="77.25" customHeight="1" x14ac:dyDescent="0.2">
      <c r="A83" s="6">
        <v>8</v>
      </c>
      <c r="B83" s="72" t="s">
        <v>49</v>
      </c>
      <c r="C83" s="73"/>
      <c r="D83" s="73"/>
      <c r="E83" s="73"/>
      <c r="F83" s="73"/>
      <c r="G83" s="73"/>
      <c r="H83" s="73"/>
      <c r="I83" s="73"/>
      <c r="J83" s="74"/>
      <c r="K83" s="27"/>
      <c r="L83" s="27"/>
      <c r="M83" s="27"/>
      <c r="N83" s="10">
        <f>N76*1108.8</f>
        <v>0</v>
      </c>
      <c r="O83" s="10">
        <f>O76*1108.8</f>
        <v>0</v>
      </c>
      <c r="P83" s="10">
        <f>P76*1108.8</f>
        <v>0</v>
      </c>
      <c r="Q83" s="10">
        <f>Q76*1980</f>
        <v>0</v>
      </c>
      <c r="R83" s="27"/>
      <c r="S83" s="10">
        <f>S76*1980</f>
        <v>0</v>
      </c>
      <c r="T83" s="10">
        <f>T76*1980</f>
        <v>0</v>
      </c>
      <c r="U83" s="10">
        <f>N83+O83+P83+Q83+S83+T83</f>
        <v>0</v>
      </c>
    </row>
    <row r="84" spans="1:22" ht="72" customHeight="1" x14ac:dyDescent="0.2">
      <c r="A84" s="6">
        <v>9</v>
      </c>
      <c r="B84" s="72" t="s">
        <v>71</v>
      </c>
      <c r="C84" s="73"/>
      <c r="D84" s="73"/>
      <c r="E84" s="73"/>
      <c r="F84" s="73"/>
      <c r="G84" s="73"/>
      <c r="H84" s="73"/>
      <c r="I84" s="73"/>
      <c r="J84" s="74"/>
      <c r="K84" s="10">
        <f>K77*396</f>
        <v>0</v>
      </c>
      <c r="L84" s="10">
        <f>L77*396</f>
        <v>0</v>
      </c>
      <c r="M84" s="10">
        <f>M77*396</f>
        <v>0</v>
      </c>
      <c r="N84" s="10">
        <f>N77*198</f>
        <v>0</v>
      </c>
      <c r="O84" s="10">
        <f>O77*198</f>
        <v>0</v>
      </c>
      <c r="P84" s="10">
        <f>P77*198</f>
        <v>0</v>
      </c>
      <c r="Q84" s="10">
        <f>Q77*198</f>
        <v>0</v>
      </c>
      <c r="R84" s="27"/>
      <c r="S84" s="10">
        <f>S77*198</f>
        <v>0</v>
      </c>
      <c r="T84" s="10">
        <f>T77*198</f>
        <v>0</v>
      </c>
      <c r="U84" s="10">
        <f>K84+L84+M84+N84+O84+P84+Q84+S84+T84</f>
        <v>0</v>
      </c>
    </row>
    <row r="85" spans="1:22" ht="78" customHeight="1" x14ac:dyDescent="0.2">
      <c r="A85" s="6">
        <v>10</v>
      </c>
      <c r="B85" s="72" t="s">
        <v>72</v>
      </c>
      <c r="C85" s="73"/>
      <c r="D85" s="73"/>
      <c r="E85" s="73"/>
      <c r="F85" s="73"/>
      <c r="G85" s="73"/>
      <c r="H85" s="73"/>
      <c r="I85" s="73"/>
      <c r="J85" s="74"/>
      <c r="K85" s="27"/>
      <c r="L85" s="27"/>
      <c r="M85" s="27"/>
      <c r="N85" s="27"/>
      <c r="O85" s="10">
        <f>O78*198</f>
        <v>0</v>
      </c>
      <c r="P85" s="27"/>
      <c r="Q85" s="27"/>
      <c r="R85" s="27"/>
      <c r="S85" s="10">
        <f>S78*198</f>
        <v>0</v>
      </c>
      <c r="T85" s="27"/>
      <c r="U85" s="10">
        <f>O85+S85</f>
        <v>0</v>
      </c>
    </row>
    <row r="86" spans="1:22" ht="109.5" customHeight="1" x14ac:dyDescent="0.2">
      <c r="A86" s="6">
        <v>11</v>
      </c>
      <c r="B86" s="72" t="s">
        <v>73</v>
      </c>
      <c r="C86" s="73"/>
      <c r="D86" s="73"/>
      <c r="E86" s="73"/>
      <c r="F86" s="73"/>
      <c r="G86" s="73"/>
      <c r="H86" s="73"/>
      <c r="I86" s="73"/>
      <c r="J86" s="74"/>
      <c r="K86" s="10">
        <f>K79*594</f>
        <v>0</v>
      </c>
      <c r="L86" s="10">
        <f>L79*198</f>
        <v>0</v>
      </c>
      <c r="M86" s="10">
        <f>M79*198</f>
        <v>0</v>
      </c>
      <c r="N86" s="10">
        <f>N80*1108.8</f>
        <v>0</v>
      </c>
      <c r="O86" s="10">
        <f>O80*1108.8</f>
        <v>0</v>
      </c>
      <c r="P86" s="10">
        <f>P80*1108.8</f>
        <v>0</v>
      </c>
      <c r="Q86" s="10">
        <f>Q80*1980</f>
        <v>0</v>
      </c>
      <c r="R86" s="27"/>
      <c r="S86" s="10">
        <f>S80*1980</f>
        <v>0</v>
      </c>
      <c r="T86" s="10">
        <f>T80*1980</f>
        <v>0</v>
      </c>
      <c r="U86" s="10">
        <f>K86+L86+M86+N86+O86+P86+Q86+S86+T86</f>
        <v>0</v>
      </c>
    </row>
    <row r="87" spans="1:22" ht="78" customHeight="1" x14ac:dyDescent="0.2">
      <c r="A87" s="6">
        <v>12</v>
      </c>
      <c r="B87" s="72" t="s">
        <v>74</v>
      </c>
      <c r="C87" s="73"/>
      <c r="D87" s="73"/>
      <c r="E87" s="73"/>
      <c r="F87" s="73"/>
      <c r="G87" s="73"/>
      <c r="H87" s="73"/>
      <c r="I87" s="73"/>
      <c r="J87" s="74"/>
      <c r="K87" s="10">
        <f>K80*396</f>
        <v>0</v>
      </c>
      <c r="L87" s="10">
        <f>L80*396</f>
        <v>0</v>
      </c>
      <c r="M87" s="10">
        <f>M80*396</f>
        <v>0</v>
      </c>
      <c r="N87" s="10">
        <f>N80*198</f>
        <v>0</v>
      </c>
      <c r="O87" s="10">
        <f>O80*198</f>
        <v>0</v>
      </c>
      <c r="P87" s="10">
        <f>P80*198</f>
        <v>0</v>
      </c>
      <c r="Q87" s="10">
        <f>Q80*198</f>
        <v>0</v>
      </c>
      <c r="R87" s="27"/>
      <c r="S87" s="10">
        <f>S80*198</f>
        <v>0</v>
      </c>
      <c r="T87" s="10">
        <f>T80*198</f>
        <v>0</v>
      </c>
      <c r="U87" s="10">
        <f>K87+L87+M87+N87+O87+P87+Q87+S87+T87</f>
        <v>0</v>
      </c>
    </row>
    <row r="88" spans="1:22" ht="40.5" customHeight="1" x14ac:dyDescent="0.2">
      <c r="A88" s="6">
        <v>13</v>
      </c>
      <c r="B88" s="72" t="s">
        <v>75</v>
      </c>
      <c r="C88" s="73"/>
      <c r="D88" s="73"/>
      <c r="E88" s="73"/>
      <c r="F88" s="73"/>
      <c r="G88" s="73"/>
      <c r="H88" s="73"/>
      <c r="I88" s="73"/>
      <c r="J88" s="74"/>
      <c r="K88" s="10">
        <f>K81+K84+K86+K87</f>
        <v>0</v>
      </c>
      <c r="L88" s="10">
        <f>L82+L84+L86+L87</f>
        <v>0</v>
      </c>
      <c r="M88" s="10">
        <f>M82+M84+M86+M87</f>
        <v>0</v>
      </c>
      <c r="N88" s="10">
        <f>N83+N84+N86+N87</f>
        <v>0</v>
      </c>
      <c r="O88" s="10">
        <f>O83+O84+O85+O86+O87</f>
        <v>0</v>
      </c>
      <c r="P88" s="10">
        <f>P83+P84+P86+P87</f>
        <v>0</v>
      </c>
      <c r="Q88" s="10">
        <f>Q83+Q84+Q86+Q87</f>
        <v>0</v>
      </c>
      <c r="R88" s="27"/>
      <c r="S88" s="10">
        <f>S83+S84+S85+S86+S87</f>
        <v>0</v>
      </c>
      <c r="T88" s="10">
        <f>T83+T84+T86+T87</f>
        <v>0</v>
      </c>
      <c r="U88" s="10">
        <f>SUM(U81:U87)</f>
        <v>0</v>
      </c>
    </row>
    <row r="89" spans="1:22" ht="36" customHeight="1" x14ac:dyDescent="0.2">
      <c r="A89" s="6">
        <v>14</v>
      </c>
      <c r="B89" s="72" t="s">
        <v>47</v>
      </c>
      <c r="C89" s="73"/>
      <c r="D89" s="73"/>
      <c r="E89" s="73"/>
      <c r="F89" s="73"/>
      <c r="G89" s="73"/>
      <c r="H89" s="73"/>
      <c r="I89" s="73"/>
      <c r="J89" s="74"/>
      <c r="K89" s="10">
        <f>ROUNDDOWN(K88*0.01,2)</f>
        <v>0</v>
      </c>
      <c r="L89" s="10">
        <f t="shared" ref="L89:U89" si="9">ROUNDDOWN(L88*0.01,2)</f>
        <v>0</v>
      </c>
      <c r="M89" s="10">
        <f t="shared" si="9"/>
        <v>0</v>
      </c>
      <c r="N89" s="10">
        <f t="shared" si="9"/>
        <v>0</v>
      </c>
      <c r="O89" s="10">
        <f t="shared" si="9"/>
        <v>0</v>
      </c>
      <c r="P89" s="10">
        <f t="shared" si="9"/>
        <v>0</v>
      </c>
      <c r="Q89" s="10">
        <f t="shared" si="9"/>
        <v>0</v>
      </c>
      <c r="R89" s="27"/>
      <c r="S89" s="10">
        <f t="shared" si="9"/>
        <v>0</v>
      </c>
      <c r="T89" s="10">
        <f t="shared" si="9"/>
        <v>0</v>
      </c>
      <c r="U89" s="10">
        <f t="shared" si="9"/>
        <v>0</v>
      </c>
      <c r="V89" s="13"/>
    </row>
    <row r="90" spans="1:22" ht="27.75" customHeight="1" x14ac:dyDescent="0.2">
      <c r="A90" s="6">
        <v>15</v>
      </c>
      <c r="B90" s="91" t="s">
        <v>48</v>
      </c>
      <c r="C90" s="91"/>
      <c r="D90" s="91"/>
      <c r="E90" s="91"/>
      <c r="F90" s="91"/>
      <c r="G90" s="91"/>
      <c r="H90" s="91"/>
      <c r="I90" s="91"/>
      <c r="J90" s="91"/>
      <c r="K90" s="10">
        <f>K88+K89</f>
        <v>0</v>
      </c>
      <c r="L90" s="10">
        <f t="shared" ref="L90:T90" si="10">L88+L89</f>
        <v>0</v>
      </c>
      <c r="M90" s="10">
        <f t="shared" si="10"/>
        <v>0</v>
      </c>
      <c r="N90" s="10">
        <f t="shared" si="10"/>
        <v>0</v>
      </c>
      <c r="O90" s="10">
        <f t="shared" si="10"/>
        <v>0</v>
      </c>
      <c r="P90" s="10">
        <f t="shared" si="10"/>
        <v>0</v>
      </c>
      <c r="Q90" s="10">
        <f t="shared" si="10"/>
        <v>0</v>
      </c>
      <c r="R90" s="27"/>
      <c r="S90" s="10">
        <f t="shared" si="10"/>
        <v>0</v>
      </c>
      <c r="T90" s="10">
        <f t="shared" si="10"/>
        <v>0</v>
      </c>
      <c r="U90" s="10">
        <f>U88+U89</f>
        <v>0</v>
      </c>
      <c r="V90" s="13"/>
    </row>
    <row r="91" spans="1:22" x14ac:dyDescent="0.2">
      <c r="A91" s="12"/>
      <c r="B91" s="63"/>
      <c r="C91" s="63"/>
      <c r="D91" s="63"/>
      <c r="E91" s="63"/>
      <c r="F91" s="63"/>
      <c r="G91" s="63"/>
      <c r="H91" s="63"/>
      <c r="I91" s="63"/>
      <c r="J91" s="63"/>
      <c r="K91" s="36"/>
      <c r="L91" s="36"/>
      <c r="M91" s="36"/>
      <c r="N91" s="36"/>
      <c r="O91" s="36"/>
      <c r="P91" s="36"/>
      <c r="Q91" s="36"/>
      <c r="R91" s="36"/>
      <c r="S91" s="36"/>
      <c r="T91" s="36"/>
      <c r="U91" s="36"/>
      <c r="V91" s="36"/>
    </row>
    <row r="93" spans="1:22" ht="33.75" customHeight="1" x14ac:dyDescent="0.2">
      <c r="A93" s="76" t="s">
        <v>76</v>
      </c>
      <c r="B93" s="76"/>
      <c r="C93" s="76"/>
      <c r="D93" s="76"/>
      <c r="E93" s="76"/>
      <c r="F93" s="76"/>
      <c r="G93" s="76"/>
      <c r="H93" s="76"/>
      <c r="I93" s="76"/>
      <c r="J93" s="76"/>
      <c r="K93" s="76"/>
      <c r="L93" s="76"/>
      <c r="M93" s="76"/>
      <c r="N93" s="76"/>
      <c r="O93" s="76"/>
      <c r="P93" s="76"/>
      <c r="Q93" s="76"/>
      <c r="R93" s="76"/>
      <c r="S93" s="76"/>
      <c r="T93" s="76"/>
      <c r="U93" s="76"/>
      <c r="V93" s="50"/>
    </row>
    <row r="94" spans="1:22" ht="18.75" thickBot="1" x14ac:dyDescent="0.25">
      <c r="A94" s="37"/>
      <c r="B94" s="60"/>
      <c r="C94" s="60"/>
      <c r="D94" s="60"/>
      <c r="E94" s="60"/>
      <c r="F94" s="60"/>
      <c r="G94" s="60"/>
      <c r="H94" s="60"/>
      <c r="I94" s="60"/>
      <c r="J94" s="60"/>
      <c r="K94" s="60"/>
      <c r="L94" s="60"/>
      <c r="M94" s="60"/>
      <c r="N94" s="60"/>
      <c r="O94" s="60"/>
      <c r="P94" s="60"/>
      <c r="Q94" s="60"/>
      <c r="R94" s="60"/>
      <c r="S94" s="60"/>
      <c r="T94" s="60"/>
      <c r="U94" s="60"/>
      <c r="V94" s="60"/>
    </row>
    <row r="95" spans="1:22" ht="16.5" thickBot="1" x14ac:dyDescent="0.3">
      <c r="A95" s="80" t="s">
        <v>77</v>
      </c>
      <c r="B95" s="80"/>
      <c r="C95" s="80"/>
      <c r="D95" s="80"/>
      <c r="E95" s="80"/>
      <c r="F95" s="80"/>
      <c r="G95" s="80"/>
      <c r="H95" s="80"/>
      <c r="I95" s="80"/>
      <c r="J95" s="80"/>
      <c r="K95" s="80"/>
      <c r="L95" s="80"/>
      <c r="M95" s="38">
        <f>U54+U67+U90</f>
        <v>0</v>
      </c>
      <c r="N95" s="39" t="s">
        <v>28</v>
      </c>
      <c r="Q95" s="60"/>
      <c r="R95" s="60"/>
      <c r="S95" s="60"/>
      <c r="T95" s="60"/>
      <c r="U95" s="60"/>
      <c r="V95" s="60"/>
    </row>
    <row r="96" spans="1:22" ht="18.75" thickBot="1" x14ac:dyDescent="0.25">
      <c r="A96" s="37"/>
      <c r="B96" s="60"/>
      <c r="C96" s="60"/>
      <c r="D96" s="60"/>
      <c r="E96" s="60"/>
      <c r="F96" s="60"/>
      <c r="G96" s="60"/>
      <c r="H96" s="60"/>
      <c r="I96" s="60"/>
      <c r="J96" s="60"/>
      <c r="K96" s="60"/>
      <c r="L96" s="60"/>
      <c r="M96" s="60"/>
      <c r="N96" s="60"/>
      <c r="O96" s="60"/>
      <c r="P96" s="60"/>
      <c r="Q96" s="60"/>
      <c r="R96" s="60"/>
      <c r="S96" s="60"/>
      <c r="T96" s="60"/>
      <c r="U96" s="60"/>
      <c r="V96" s="60"/>
    </row>
    <row r="97" spans="1:16" ht="16.5" thickBot="1" x14ac:dyDescent="0.25">
      <c r="A97" s="40"/>
      <c r="B97" s="75" t="s">
        <v>29</v>
      </c>
      <c r="C97" s="75"/>
      <c r="D97" s="75"/>
      <c r="E97" s="75"/>
      <c r="F97" s="41"/>
      <c r="M97" s="34"/>
    </row>
    <row r="98" spans="1:16" ht="16.5" thickBot="1" x14ac:dyDescent="0.25">
      <c r="A98" s="42"/>
      <c r="B98" s="75" t="s">
        <v>30</v>
      </c>
      <c r="C98" s="75"/>
      <c r="D98" s="75"/>
      <c r="E98" s="75"/>
      <c r="F98" s="43"/>
    </row>
    <row r="102" spans="1:16" ht="18" customHeight="1" x14ac:dyDescent="0.25">
      <c r="A102" s="51"/>
      <c r="B102" s="117" t="s">
        <v>78</v>
      </c>
      <c r="C102" s="117"/>
      <c r="D102" s="117"/>
      <c r="E102" s="52"/>
      <c r="F102" s="52"/>
      <c r="G102" s="7"/>
      <c r="H102" s="7"/>
      <c r="I102" s="7"/>
      <c r="J102" s="7"/>
      <c r="K102" s="117" t="s">
        <v>85</v>
      </c>
      <c r="L102" s="117"/>
      <c r="M102" s="117"/>
      <c r="N102" s="117"/>
      <c r="O102" s="117"/>
      <c r="P102" s="117"/>
    </row>
    <row r="103" spans="1:16" ht="15" customHeight="1" x14ac:dyDescent="0.25">
      <c r="A103" s="51"/>
      <c r="B103" s="117" t="s">
        <v>79</v>
      </c>
      <c r="C103" s="117"/>
      <c r="D103" s="117"/>
      <c r="E103" s="7"/>
      <c r="F103" s="7"/>
      <c r="G103" s="7"/>
      <c r="H103" s="7"/>
      <c r="I103" s="7"/>
      <c r="J103" s="7"/>
      <c r="K103" s="121" t="s">
        <v>86</v>
      </c>
      <c r="L103" s="121"/>
      <c r="M103" s="121"/>
      <c r="N103" s="121"/>
      <c r="O103" s="121"/>
      <c r="P103" s="121"/>
    </row>
    <row r="104" spans="1:16" ht="15" x14ac:dyDescent="0.25">
      <c r="K104" s="121" t="s">
        <v>87</v>
      </c>
      <c r="L104" s="121"/>
      <c r="M104" s="121"/>
      <c r="N104" s="121"/>
      <c r="O104" s="121"/>
      <c r="P104" s="121"/>
    </row>
    <row r="106" spans="1:16" ht="21" customHeight="1" x14ac:dyDescent="0.2">
      <c r="A106" s="53" t="s">
        <v>80</v>
      </c>
      <c r="B106" s="84" t="s">
        <v>88</v>
      </c>
      <c r="C106" s="84"/>
      <c r="D106" s="84"/>
      <c r="E106" s="84"/>
      <c r="F106" s="84"/>
      <c r="G106" s="84"/>
      <c r="H106" s="84"/>
      <c r="I106" s="84"/>
    </row>
    <row r="107" spans="1:16" ht="16.5" customHeight="1" x14ac:dyDescent="0.2">
      <c r="A107" s="51"/>
      <c r="B107" s="84" t="s">
        <v>81</v>
      </c>
      <c r="C107" s="84"/>
      <c r="D107" s="84"/>
      <c r="E107" s="84"/>
      <c r="F107" s="84"/>
      <c r="G107" s="84"/>
      <c r="H107" s="84"/>
      <c r="I107" s="84"/>
      <c r="J107" s="54"/>
    </row>
    <row r="108" spans="1:16" ht="17.25" customHeight="1" x14ac:dyDescent="0.2">
      <c r="A108" s="51"/>
      <c r="B108" s="84" t="s">
        <v>89</v>
      </c>
      <c r="C108" s="84"/>
      <c r="D108" s="84"/>
      <c r="E108" s="84"/>
      <c r="F108" s="84"/>
      <c r="G108" s="84"/>
      <c r="H108" s="84"/>
      <c r="I108" s="84"/>
      <c r="J108" s="84"/>
      <c r="K108" s="84"/>
      <c r="L108" s="84"/>
      <c r="M108" s="84"/>
      <c r="N108" s="84"/>
    </row>
    <row r="109" spans="1:16" ht="18.75" customHeight="1" x14ac:dyDescent="0.2">
      <c r="A109" s="51"/>
      <c r="B109" s="84" t="s">
        <v>90</v>
      </c>
      <c r="C109" s="84"/>
      <c r="D109" s="84"/>
      <c r="E109" s="84"/>
      <c r="F109" s="84"/>
      <c r="G109" s="84"/>
      <c r="H109" s="84"/>
      <c r="I109" s="84"/>
      <c r="J109" s="84"/>
      <c r="K109" s="84"/>
      <c r="L109" s="84"/>
      <c r="M109" s="84"/>
      <c r="N109" s="84"/>
    </row>
    <row r="110" spans="1:16" ht="23.25" customHeight="1" x14ac:dyDescent="0.2">
      <c r="A110" s="51"/>
      <c r="B110" s="84" t="s">
        <v>82</v>
      </c>
      <c r="C110" s="84"/>
      <c r="D110" s="84"/>
      <c r="E110" s="84"/>
      <c r="F110" s="84"/>
      <c r="G110" s="84"/>
      <c r="H110" s="84"/>
      <c r="I110" s="84"/>
      <c r="J110" s="84"/>
      <c r="K110" s="84"/>
      <c r="L110" s="84"/>
      <c r="M110" s="84"/>
      <c r="N110" s="84"/>
    </row>
  </sheetData>
  <mergeCells count="128">
    <mergeCell ref="B106:I106"/>
    <mergeCell ref="B107:I107"/>
    <mergeCell ref="B108:N108"/>
    <mergeCell ref="B109:N109"/>
    <mergeCell ref="B110:N110"/>
    <mergeCell ref="B98:E98"/>
    <mergeCell ref="B102:D102"/>
    <mergeCell ref="K102:P102"/>
    <mergeCell ref="B103:D103"/>
    <mergeCell ref="K103:P103"/>
    <mergeCell ref="K104:P104"/>
    <mergeCell ref="B88:J88"/>
    <mergeCell ref="B89:J89"/>
    <mergeCell ref="B90:J90"/>
    <mergeCell ref="A93:U93"/>
    <mergeCell ref="A95:L95"/>
    <mergeCell ref="B97:E97"/>
    <mergeCell ref="B82:J82"/>
    <mergeCell ref="B83:J83"/>
    <mergeCell ref="B84:J84"/>
    <mergeCell ref="B85:J85"/>
    <mergeCell ref="B86:J86"/>
    <mergeCell ref="B87:J87"/>
    <mergeCell ref="B76:J76"/>
    <mergeCell ref="B77:J77"/>
    <mergeCell ref="B78:J78"/>
    <mergeCell ref="B79:J79"/>
    <mergeCell ref="B80:J80"/>
    <mergeCell ref="B81:J81"/>
    <mergeCell ref="A73:A74"/>
    <mergeCell ref="B73:J74"/>
    <mergeCell ref="K73:R73"/>
    <mergeCell ref="S73:T73"/>
    <mergeCell ref="U73:U74"/>
    <mergeCell ref="B75:J75"/>
    <mergeCell ref="B66:J66"/>
    <mergeCell ref="S66:T66"/>
    <mergeCell ref="B67:J67"/>
    <mergeCell ref="S67:T67"/>
    <mergeCell ref="A69:R69"/>
    <mergeCell ref="A71:V7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B52:J52"/>
    <mergeCell ref="S52:T52"/>
    <mergeCell ref="B53:J53"/>
    <mergeCell ref="S53:T53"/>
    <mergeCell ref="B54:J54"/>
    <mergeCell ref="S54:T54"/>
    <mergeCell ref="B49:J49"/>
    <mergeCell ref="S49:T49"/>
    <mergeCell ref="B50:J50"/>
    <mergeCell ref="S50:T50"/>
    <mergeCell ref="B51:J51"/>
    <mergeCell ref="S51:T51"/>
    <mergeCell ref="B46:J46"/>
    <mergeCell ref="S46:T46"/>
    <mergeCell ref="B47:J47"/>
    <mergeCell ref="S47:T47"/>
    <mergeCell ref="B48:J48"/>
    <mergeCell ref="S48:T48"/>
    <mergeCell ref="B43:J43"/>
    <mergeCell ref="S43:T43"/>
    <mergeCell ref="B44:J44"/>
    <mergeCell ref="S44:T44"/>
    <mergeCell ref="B45:J45"/>
    <mergeCell ref="S45:T45"/>
    <mergeCell ref="B40:J40"/>
    <mergeCell ref="S40:T40"/>
    <mergeCell ref="B41:J41"/>
    <mergeCell ref="S41:T41"/>
    <mergeCell ref="B42:J42"/>
    <mergeCell ref="S42:T42"/>
    <mergeCell ref="B37:J37"/>
    <mergeCell ref="S37:T37"/>
    <mergeCell ref="B38:J38"/>
    <mergeCell ref="S38:T38"/>
    <mergeCell ref="B39:J39"/>
    <mergeCell ref="S39:T39"/>
    <mergeCell ref="B34:J34"/>
    <mergeCell ref="S34:T34"/>
    <mergeCell ref="B35:J35"/>
    <mergeCell ref="S35:T35"/>
    <mergeCell ref="B36:J36"/>
    <mergeCell ref="S36:T36"/>
    <mergeCell ref="A30:V30"/>
    <mergeCell ref="A32:A33"/>
    <mergeCell ref="B32:J33"/>
    <mergeCell ref="K32:R32"/>
    <mergeCell ref="S32:T32"/>
    <mergeCell ref="U32:U33"/>
    <mergeCell ref="S33:T33"/>
    <mergeCell ref="C23:F23"/>
    <mergeCell ref="J23:S23"/>
    <mergeCell ref="B25:G25"/>
    <mergeCell ref="A27:V27"/>
    <mergeCell ref="A28:V28"/>
    <mergeCell ref="B29:J29"/>
    <mergeCell ref="C17:V17"/>
    <mergeCell ref="C18:S18"/>
    <mergeCell ref="C19:S19"/>
    <mergeCell ref="C20:S20"/>
    <mergeCell ref="C22:H22"/>
    <mergeCell ref="J22:S22"/>
    <mergeCell ref="A9:V9"/>
    <mergeCell ref="C12:S12"/>
    <mergeCell ref="C13:S13"/>
    <mergeCell ref="C14:S14"/>
    <mergeCell ref="C15:S15"/>
    <mergeCell ref="C16:S16"/>
    <mergeCell ref="U1:V1"/>
    <mergeCell ref="A3:G3"/>
    <mergeCell ref="A4:E4"/>
    <mergeCell ref="A6:E6"/>
    <mergeCell ref="A7:B7"/>
    <mergeCell ref="A8:E8"/>
  </mergeCells>
  <dataValidations count="7">
    <dataValidation allowBlank="1" showInputMessage="1" showErrorMessage="1" prompt="Proszę wpisać prognozowaną liczbę uczniów bez spacji i kropek" sqref="P36:Q36 M36:N36 K36"/>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kwotę bez spacji i kropek" sqref="K42 N44 N47 L40 R41 M43 N50 P47:Q47 K48 M51:N51 K51 O41 P50:Q51 P44:Q44 M46 M49 O84:O87 K45 N83:Q83 S83:T84 S85 K81 P84:Q84 K65:R65 P86:Q87 L82:M82 K86:N87 K84:N84 S86:T87"/>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 allowBlank="1" showInputMessage="1" showErrorMessage="1" prompt="Proszę wpisać Kod TERYT, obowiązujący od 1 stycznia 2018 r. (w przypadku gmin kod 7 - cyfrowy)." sqref="A6:E6"/>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V110"/>
  <sheetViews>
    <sheetView zoomScale="90" zoomScaleNormal="90" workbookViewId="0">
      <selection activeCell="C19" sqref="C19:S19"/>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02" t="s">
        <v>83</v>
      </c>
      <c r="V1" s="103"/>
    </row>
    <row r="3" spans="1:22" x14ac:dyDescent="0.2">
      <c r="A3" s="104" t="s">
        <v>0</v>
      </c>
      <c r="B3" s="104"/>
      <c r="C3" s="104"/>
      <c r="D3" s="104"/>
      <c r="E3" s="104"/>
      <c r="F3" s="104"/>
      <c r="G3" s="104"/>
      <c r="O3" s="62"/>
      <c r="P3" s="62"/>
    </row>
    <row r="4" spans="1:22" ht="55.15" customHeight="1" x14ac:dyDescent="0.2">
      <c r="A4" s="105"/>
      <c r="B4" s="105"/>
      <c r="C4" s="105"/>
      <c r="D4" s="105"/>
      <c r="E4" s="105"/>
    </row>
    <row r="5" spans="1:22" x14ac:dyDescent="0.2">
      <c r="A5" s="15" t="s">
        <v>1</v>
      </c>
      <c r="B5" s="15"/>
      <c r="F5" s="24"/>
      <c r="G5" s="24"/>
    </row>
    <row r="6" spans="1:22" ht="41.45" customHeight="1" x14ac:dyDescent="0.2">
      <c r="A6" s="106"/>
      <c r="B6" s="106"/>
      <c r="C6" s="106"/>
      <c r="D6" s="106"/>
      <c r="E6" s="106"/>
      <c r="F6" s="24"/>
      <c r="G6" s="24"/>
    </row>
    <row r="7" spans="1:22" x14ac:dyDescent="0.2">
      <c r="A7" s="107"/>
      <c r="B7" s="107"/>
      <c r="C7" s="24"/>
      <c r="D7" s="24"/>
      <c r="E7" s="24"/>
      <c r="F7" s="24"/>
      <c r="G7" s="24"/>
    </row>
    <row r="8" spans="1:22" x14ac:dyDescent="0.2">
      <c r="A8" s="107"/>
      <c r="B8" s="107"/>
      <c r="C8" s="107"/>
      <c r="D8" s="107"/>
      <c r="E8" s="107"/>
      <c r="F8" s="24"/>
      <c r="G8" s="24"/>
    </row>
    <row r="9" spans="1:22" ht="73.5" customHeight="1" x14ac:dyDescent="0.2">
      <c r="A9" s="108" t="s">
        <v>50</v>
      </c>
      <c r="B9" s="108"/>
      <c r="C9" s="108"/>
      <c r="D9" s="108"/>
      <c r="E9" s="108"/>
      <c r="F9" s="108"/>
      <c r="G9" s="108"/>
      <c r="H9" s="108"/>
      <c r="I9" s="108"/>
      <c r="J9" s="108"/>
      <c r="K9" s="108"/>
      <c r="L9" s="108"/>
      <c r="M9" s="108"/>
      <c r="N9" s="108"/>
      <c r="O9" s="108"/>
      <c r="P9" s="108"/>
      <c r="Q9" s="108"/>
      <c r="R9" s="108"/>
      <c r="S9" s="108"/>
      <c r="T9" s="108"/>
      <c r="U9" s="108"/>
      <c r="V9" s="108"/>
    </row>
    <row r="10" spans="1:22" ht="14.45" customHeight="1" x14ac:dyDescent="0.2">
      <c r="A10" s="49" t="s">
        <v>51</v>
      </c>
      <c r="B10" s="17"/>
      <c r="C10" s="17"/>
      <c r="D10" s="17"/>
      <c r="E10" s="17"/>
      <c r="F10" s="17"/>
      <c r="G10" s="17"/>
      <c r="H10" s="17"/>
      <c r="I10" s="17"/>
      <c r="J10" s="17"/>
      <c r="K10" s="17"/>
      <c r="L10" s="17"/>
      <c r="M10" s="17"/>
      <c r="N10" s="17"/>
      <c r="O10" s="17"/>
      <c r="P10" s="17"/>
      <c r="Q10" s="17"/>
      <c r="R10" s="7"/>
      <c r="S10" s="7"/>
      <c r="T10" s="7"/>
      <c r="U10" s="7"/>
      <c r="V10" s="7"/>
    </row>
    <row r="11" spans="1:22" ht="14.45" customHeight="1" x14ac:dyDescent="0.2">
      <c r="A11" s="7"/>
      <c r="B11" s="17"/>
      <c r="C11" s="17"/>
      <c r="D11" s="17"/>
      <c r="E11" s="17"/>
      <c r="F11" s="17"/>
      <c r="G11" s="17"/>
      <c r="H11" s="17"/>
      <c r="I11" s="17"/>
      <c r="J11" s="17"/>
      <c r="K11" s="17"/>
      <c r="L11" s="17"/>
      <c r="M11" s="17"/>
      <c r="N11" s="17"/>
      <c r="O11" s="17"/>
      <c r="P11" s="17"/>
      <c r="Q11" s="17"/>
      <c r="R11" s="7"/>
      <c r="S11" s="7"/>
      <c r="T11" s="7"/>
      <c r="U11" s="7"/>
      <c r="V11" s="7"/>
    </row>
    <row r="12" spans="1:22" ht="14.45" customHeight="1" x14ac:dyDescent="0.2">
      <c r="A12" s="7"/>
      <c r="B12" s="9"/>
      <c r="C12" s="113" t="s">
        <v>12</v>
      </c>
      <c r="D12" s="111"/>
      <c r="E12" s="111"/>
      <c r="F12" s="111"/>
      <c r="G12" s="111"/>
      <c r="H12" s="111"/>
      <c r="I12" s="111"/>
      <c r="J12" s="111"/>
      <c r="K12" s="111"/>
      <c r="L12" s="111"/>
      <c r="M12" s="111"/>
      <c r="N12" s="111"/>
      <c r="O12" s="111"/>
      <c r="P12" s="111"/>
      <c r="Q12" s="111"/>
      <c r="R12" s="111"/>
      <c r="S12" s="111"/>
      <c r="T12" s="7"/>
      <c r="U12" s="7"/>
      <c r="V12" s="7"/>
    </row>
    <row r="13" spans="1:22" ht="14.45" customHeight="1" x14ac:dyDescent="0.2">
      <c r="A13" s="7"/>
      <c r="B13" s="9"/>
      <c r="C13" s="113" t="s">
        <v>13</v>
      </c>
      <c r="D13" s="111"/>
      <c r="E13" s="111"/>
      <c r="F13" s="111"/>
      <c r="G13" s="111"/>
      <c r="H13" s="111"/>
      <c r="I13" s="111"/>
      <c r="J13" s="111"/>
      <c r="K13" s="111"/>
      <c r="L13" s="111"/>
      <c r="M13" s="111"/>
      <c r="N13" s="111"/>
      <c r="O13" s="111"/>
      <c r="P13" s="111"/>
      <c r="Q13" s="111"/>
      <c r="R13" s="111"/>
      <c r="S13" s="111"/>
      <c r="T13" s="7"/>
      <c r="U13" s="7"/>
      <c r="V13" s="7"/>
    </row>
    <row r="14" spans="1:22" ht="14.45" customHeight="1" x14ac:dyDescent="0.2">
      <c r="A14" s="7"/>
      <c r="B14" s="9"/>
      <c r="C14" s="113" t="s">
        <v>14</v>
      </c>
      <c r="D14" s="111"/>
      <c r="E14" s="111"/>
      <c r="F14" s="111"/>
      <c r="G14" s="111"/>
      <c r="H14" s="111"/>
      <c r="I14" s="111"/>
      <c r="J14" s="111"/>
      <c r="K14" s="111"/>
      <c r="L14" s="111"/>
      <c r="M14" s="111"/>
      <c r="N14" s="111"/>
      <c r="O14" s="111"/>
      <c r="P14" s="111"/>
      <c r="Q14" s="111"/>
      <c r="R14" s="111"/>
      <c r="S14" s="111"/>
      <c r="T14" s="7"/>
      <c r="U14" s="7"/>
      <c r="V14" s="7"/>
    </row>
    <row r="15" spans="1:22" ht="14.45" customHeight="1" x14ac:dyDescent="0.2">
      <c r="A15" s="7"/>
      <c r="B15" s="9"/>
      <c r="C15" s="113" t="s">
        <v>15</v>
      </c>
      <c r="D15" s="111"/>
      <c r="E15" s="111"/>
      <c r="F15" s="111"/>
      <c r="G15" s="111"/>
      <c r="H15" s="111"/>
      <c r="I15" s="111"/>
      <c r="J15" s="111"/>
      <c r="K15" s="111"/>
      <c r="L15" s="111"/>
      <c r="M15" s="111"/>
      <c r="N15" s="111"/>
      <c r="O15" s="111"/>
      <c r="P15" s="111"/>
      <c r="Q15" s="111"/>
      <c r="R15" s="111"/>
      <c r="S15" s="111"/>
      <c r="T15" s="7"/>
      <c r="U15" s="7"/>
      <c r="V15" s="7"/>
    </row>
    <row r="16" spans="1:22" ht="14.45" customHeight="1" x14ac:dyDescent="0.2">
      <c r="A16" s="7"/>
      <c r="B16" s="9"/>
      <c r="C16" s="113" t="s">
        <v>16</v>
      </c>
      <c r="D16" s="111"/>
      <c r="E16" s="111"/>
      <c r="F16" s="111"/>
      <c r="G16" s="111"/>
      <c r="H16" s="111"/>
      <c r="I16" s="111"/>
      <c r="J16" s="111"/>
      <c r="K16" s="111"/>
      <c r="L16" s="111"/>
      <c r="M16" s="111"/>
      <c r="N16" s="111"/>
      <c r="O16" s="111"/>
      <c r="P16" s="111"/>
      <c r="Q16" s="111"/>
      <c r="R16" s="111"/>
      <c r="S16" s="111"/>
      <c r="T16" s="7"/>
      <c r="U16" s="7"/>
      <c r="V16" s="7"/>
    </row>
    <row r="17" spans="1:22" ht="14.45" customHeight="1" x14ac:dyDescent="0.2">
      <c r="A17" s="7"/>
      <c r="B17" s="9"/>
      <c r="C17" s="113" t="s">
        <v>21</v>
      </c>
      <c r="D17" s="116"/>
      <c r="E17" s="116"/>
      <c r="F17" s="116"/>
      <c r="G17" s="116"/>
      <c r="H17" s="116"/>
      <c r="I17" s="116"/>
      <c r="J17" s="116"/>
      <c r="K17" s="116"/>
      <c r="L17" s="116"/>
      <c r="M17" s="116"/>
      <c r="N17" s="116"/>
      <c r="O17" s="116"/>
      <c r="P17" s="116"/>
      <c r="Q17" s="116"/>
      <c r="R17" s="116"/>
      <c r="S17" s="116"/>
      <c r="T17" s="116"/>
      <c r="U17" s="116"/>
      <c r="V17" s="116"/>
    </row>
    <row r="18" spans="1:22" s="2" customFormat="1" ht="14.45" customHeight="1" x14ac:dyDescent="0.2">
      <c r="A18" s="7"/>
      <c r="B18" s="9"/>
      <c r="C18" s="113" t="s">
        <v>22</v>
      </c>
      <c r="D18" s="111"/>
      <c r="E18" s="111"/>
      <c r="F18" s="111"/>
      <c r="G18" s="111"/>
      <c r="H18" s="111"/>
      <c r="I18" s="111"/>
      <c r="J18" s="111"/>
      <c r="K18" s="111"/>
      <c r="L18" s="111"/>
      <c r="M18" s="111"/>
      <c r="N18" s="111"/>
      <c r="O18" s="111"/>
      <c r="P18" s="111"/>
      <c r="Q18" s="111"/>
      <c r="R18" s="111"/>
      <c r="S18" s="111"/>
      <c r="T18" s="7"/>
      <c r="U18" s="7"/>
      <c r="V18" s="7"/>
    </row>
    <row r="19" spans="1:22" ht="14.45" customHeight="1" x14ac:dyDescent="0.2">
      <c r="A19" s="7"/>
      <c r="B19" s="9" t="s">
        <v>84</v>
      </c>
      <c r="C19" s="113" t="s">
        <v>23</v>
      </c>
      <c r="D19" s="111"/>
      <c r="E19" s="111"/>
      <c r="F19" s="111"/>
      <c r="G19" s="111"/>
      <c r="H19" s="111"/>
      <c r="I19" s="111"/>
      <c r="J19" s="111"/>
      <c r="K19" s="111"/>
      <c r="L19" s="111"/>
      <c r="M19" s="111"/>
      <c r="N19" s="111"/>
      <c r="O19" s="111"/>
      <c r="P19" s="111"/>
      <c r="Q19" s="111"/>
      <c r="R19" s="111"/>
      <c r="S19" s="111"/>
      <c r="T19" s="7"/>
      <c r="U19" s="7"/>
      <c r="V19" s="7"/>
    </row>
    <row r="20" spans="1:22" ht="14.45" customHeight="1" x14ac:dyDescent="0.2">
      <c r="A20" s="7"/>
      <c r="B20" s="9"/>
      <c r="C20" s="113" t="s">
        <v>24</v>
      </c>
      <c r="D20" s="111"/>
      <c r="E20" s="111"/>
      <c r="F20" s="111"/>
      <c r="G20" s="111"/>
      <c r="H20" s="111"/>
      <c r="I20" s="111"/>
      <c r="J20" s="111"/>
      <c r="K20" s="111"/>
      <c r="L20" s="111"/>
      <c r="M20" s="111"/>
      <c r="N20" s="111"/>
      <c r="O20" s="111"/>
      <c r="P20" s="111"/>
      <c r="Q20" s="111"/>
      <c r="R20" s="111"/>
      <c r="S20" s="111"/>
      <c r="T20" s="7"/>
      <c r="U20" s="7"/>
      <c r="V20" s="7"/>
    </row>
    <row r="21" spans="1:22" ht="14.45" customHeight="1" x14ac:dyDescent="0.2">
      <c r="A21" s="7"/>
      <c r="B21" s="7"/>
      <c r="C21" s="7"/>
      <c r="D21" s="7"/>
      <c r="E21" s="7"/>
      <c r="F21" s="7"/>
      <c r="G21" s="7"/>
      <c r="H21" s="7"/>
      <c r="I21" s="7"/>
      <c r="J21" s="7"/>
      <c r="K21" s="7"/>
      <c r="L21" s="7"/>
      <c r="M21" s="7"/>
      <c r="N21" s="7"/>
      <c r="O21" s="7"/>
      <c r="P21" s="7"/>
      <c r="Q21" s="7"/>
      <c r="R21" s="7"/>
      <c r="S21" s="7"/>
      <c r="T21" s="7"/>
      <c r="U21" s="7"/>
      <c r="V21" s="7"/>
    </row>
    <row r="22" spans="1:22" ht="14.45" customHeight="1" x14ac:dyDescent="0.2">
      <c r="A22" s="7"/>
      <c r="B22" s="4"/>
      <c r="C22" s="114" t="s">
        <v>2</v>
      </c>
      <c r="D22" s="112"/>
      <c r="E22" s="112"/>
      <c r="F22" s="112"/>
      <c r="G22" s="112"/>
      <c r="H22" s="115"/>
      <c r="I22" s="24"/>
      <c r="J22" s="115"/>
      <c r="K22" s="115"/>
      <c r="L22" s="115"/>
      <c r="M22" s="115"/>
      <c r="N22" s="115"/>
      <c r="O22" s="115"/>
      <c r="P22" s="115"/>
      <c r="Q22" s="115"/>
      <c r="R22" s="115"/>
      <c r="S22" s="115"/>
      <c r="T22" s="7"/>
      <c r="U22" s="7"/>
      <c r="V22" s="7"/>
    </row>
    <row r="23" spans="1:22" ht="14.45" customHeight="1" x14ac:dyDescent="0.2">
      <c r="A23" s="7"/>
      <c r="B23" s="5"/>
      <c r="C23" s="110" t="s">
        <v>25</v>
      </c>
      <c r="D23" s="110"/>
      <c r="E23" s="110"/>
      <c r="F23" s="110"/>
      <c r="G23" s="3"/>
      <c r="H23" s="23"/>
      <c r="I23" s="24"/>
      <c r="J23" s="111"/>
      <c r="K23" s="111"/>
      <c r="L23" s="111"/>
      <c r="M23" s="111"/>
      <c r="N23" s="111"/>
      <c r="O23" s="111"/>
      <c r="P23" s="111"/>
      <c r="Q23" s="111"/>
      <c r="R23" s="111"/>
      <c r="S23" s="111"/>
      <c r="T23" s="7"/>
      <c r="U23" s="7"/>
      <c r="V23" s="7"/>
    </row>
    <row r="24" spans="1:22" ht="14.45" customHeight="1" x14ac:dyDescent="0.2">
      <c r="A24" s="7"/>
      <c r="B24" s="2"/>
      <c r="T24" s="7"/>
      <c r="U24" s="7"/>
      <c r="V24" s="7"/>
    </row>
    <row r="25" spans="1:22" ht="14.45" customHeight="1" x14ac:dyDescent="0.2">
      <c r="A25" s="11"/>
      <c r="B25" s="112" t="s">
        <v>3</v>
      </c>
      <c r="C25" s="112"/>
      <c r="D25" s="112"/>
      <c r="E25" s="112"/>
      <c r="F25" s="112"/>
      <c r="G25" s="112"/>
      <c r="H25" s="21"/>
      <c r="I25" s="21"/>
      <c r="J25" s="21"/>
      <c r="T25" s="11"/>
      <c r="U25" s="11"/>
      <c r="V25" s="11"/>
    </row>
    <row r="26" spans="1:22" ht="14.45" customHeight="1" x14ac:dyDescent="0.2">
      <c r="A26" s="11"/>
      <c r="B26" s="2"/>
      <c r="E26" s="21"/>
      <c r="F26" s="21"/>
      <c r="G26" s="21"/>
      <c r="H26" s="21"/>
      <c r="I26" s="21"/>
      <c r="J26" s="21"/>
      <c r="T26" s="11"/>
      <c r="U26" s="11"/>
      <c r="V26" s="11"/>
    </row>
    <row r="27" spans="1:22" ht="14.45" customHeight="1" x14ac:dyDescent="0.2">
      <c r="A27" s="122" t="s">
        <v>17</v>
      </c>
      <c r="B27" s="122"/>
      <c r="C27" s="122"/>
      <c r="D27" s="122"/>
      <c r="E27" s="122"/>
      <c r="F27" s="122"/>
      <c r="G27" s="122"/>
      <c r="H27" s="122"/>
      <c r="I27" s="122"/>
      <c r="J27" s="122"/>
      <c r="K27" s="122"/>
      <c r="L27" s="122"/>
      <c r="M27" s="122"/>
      <c r="N27" s="122"/>
      <c r="O27" s="122"/>
      <c r="P27" s="122"/>
      <c r="Q27" s="122"/>
      <c r="R27" s="122"/>
      <c r="S27" s="122"/>
      <c r="T27" s="122"/>
      <c r="U27" s="122"/>
      <c r="V27" s="122"/>
    </row>
    <row r="28" spans="1:22" ht="14.45" customHeight="1" x14ac:dyDescent="0.2">
      <c r="A28" s="122" t="s">
        <v>18</v>
      </c>
      <c r="B28" s="122"/>
      <c r="C28" s="122"/>
      <c r="D28" s="122"/>
      <c r="E28" s="122"/>
      <c r="F28" s="122"/>
      <c r="G28" s="122"/>
      <c r="H28" s="122"/>
      <c r="I28" s="122"/>
      <c r="J28" s="122"/>
      <c r="K28" s="122"/>
      <c r="L28" s="122"/>
      <c r="M28" s="122"/>
      <c r="N28" s="122"/>
      <c r="O28" s="122"/>
      <c r="P28" s="122"/>
      <c r="Q28" s="122"/>
      <c r="R28" s="122"/>
      <c r="S28" s="122"/>
      <c r="T28" s="122"/>
      <c r="U28" s="122"/>
      <c r="V28" s="122"/>
    </row>
    <row r="29" spans="1:22" ht="14.45" customHeight="1" x14ac:dyDescent="0.2">
      <c r="A29" s="12"/>
      <c r="B29" s="109"/>
      <c r="C29" s="109"/>
      <c r="D29" s="109"/>
      <c r="E29" s="109"/>
      <c r="F29" s="109"/>
      <c r="G29" s="109"/>
      <c r="H29" s="109"/>
      <c r="I29" s="109"/>
      <c r="J29" s="109"/>
      <c r="K29" s="13"/>
      <c r="L29" s="13"/>
      <c r="M29" s="13"/>
      <c r="N29" s="13"/>
      <c r="O29" s="13"/>
      <c r="P29" s="13"/>
      <c r="Q29" s="13"/>
      <c r="R29" s="13"/>
      <c r="S29" s="13"/>
      <c r="T29" s="13"/>
      <c r="U29" s="13"/>
      <c r="V29" s="14"/>
    </row>
    <row r="30" spans="1:22" ht="48" customHeight="1" x14ac:dyDescent="0.2">
      <c r="A30" s="76" t="s">
        <v>52</v>
      </c>
      <c r="B30" s="76"/>
      <c r="C30" s="76"/>
      <c r="D30" s="76"/>
      <c r="E30" s="76"/>
      <c r="F30" s="76"/>
      <c r="G30" s="76"/>
      <c r="H30" s="76"/>
      <c r="I30" s="76"/>
      <c r="J30" s="76"/>
      <c r="K30" s="76"/>
      <c r="L30" s="76"/>
      <c r="M30" s="76"/>
      <c r="N30" s="76"/>
      <c r="O30" s="76"/>
      <c r="P30" s="76"/>
      <c r="Q30" s="76"/>
      <c r="R30" s="76"/>
      <c r="S30" s="76"/>
      <c r="T30" s="76"/>
      <c r="U30" s="76"/>
      <c r="V30" s="76"/>
    </row>
    <row r="32" spans="1:22" ht="72.75" customHeight="1" x14ac:dyDescent="0.2">
      <c r="A32" s="77" t="s">
        <v>4</v>
      </c>
      <c r="B32" s="77" t="s">
        <v>26</v>
      </c>
      <c r="C32" s="77"/>
      <c r="D32" s="77"/>
      <c r="E32" s="77"/>
      <c r="F32" s="77"/>
      <c r="G32" s="77"/>
      <c r="H32" s="77"/>
      <c r="I32" s="77"/>
      <c r="J32" s="77"/>
      <c r="K32" s="69" t="s">
        <v>64</v>
      </c>
      <c r="L32" s="70"/>
      <c r="M32" s="70"/>
      <c r="N32" s="70"/>
      <c r="O32" s="70"/>
      <c r="P32" s="70"/>
      <c r="Q32" s="70"/>
      <c r="R32" s="71"/>
      <c r="S32" s="69" t="s">
        <v>65</v>
      </c>
      <c r="T32" s="71"/>
      <c r="U32" s="97" t="s">
        <v>5</v>
      </c>
    </row>
    <row r="33" spans="1:21" ht="26.25" customHeight="1" x14ac:dyDescent="0.2">
      <c r="A33" s="77"/>
      <c r="B33" s="77"/>
      <c r="C33" s="77"/>
      <c r="D33" s="77"/>
      <c r="E33" s="77"/>
      <c r="F33" s="77"/>
      <c r="G33" s="77"/>
      <c r="H33" s="77"/>
      <c r="I33" s="77"/>
      <c r="J33" s="77"/>
      <c r="K33" s="61" t="s">
        <v>6</v>
      </c>
      <c r="L33" s="61" t="s">
        <v>7</v>
      </c>
      <c r="M33" s="61" t="s">
        <v>8</v>
      </c>
      <c r="N33" s="61" t="s">
        <v>9</v>
      </c>
      <c r="O33" s="61" t="s">
        <v>10</v>
      </c>
      <c r="P33" s="61" t="s">
        <v>11</v>
      </c>
      <c r="Q33" s="61" t="s">
        <v>19</v>
      </c>
      <c r="R33" s="61" t="s">
        <v>20</v>
      </c>
      <c r="S33" s="99" t="s">
        <v>8</v>
      </c>
      <c r="T33" s="100"/>
      <c r="U33" s="98"/>
    </row>
    <row r="34" spans="1:21" x14ac:dyDescent="0.2">
      <c r="A34" s="4">
        <v>1</v>
      </c>
      <c r="B34" s="81">
        <v>2</v>
      </c>
      <c r="C34" s="82"/>
      <c r="D34" s="82"/>
      <c r="E34" s="82"/>
      <c r="F34" s="82"/>
      <c r="G34" s="82"/>
      <c r="H34" s="82"/>
      <c r="I34" s="82"/>
      <c r="J34" s="83"/>
      <c r="K34" s="4">
        <v>3</v>
      </c>
      <c r="L34" s="4">
        <v>4</v>
      </c>
      <c r="M34" s="4">
        <v>5</v>
      </c>
      <c r="N34" s="4">
        <v>6</v>
      </c>
      <c r="O34" s="4">
        <v>7</v>
      </c>
      <c r="P34" s="4">
        <v>8</v>
      </c>
      <c r="Q34" s="4">
        <v>9</v>
      </c>
      <c r="R34" s="4">
        <v>10</v>
      </c>
      <c r="S34" s="81">
        <v>11</v>
      </c>
      <c r="T34" s="83"/>
      <c r="U34" s="4">
        <v>12</v>
      </c>
    </row>
    <row r="35" spans="1:21" ht="25.5" customHeight="1" x14ac:dyDescent="0.2">
      <c r="A35" s="6">
        <v>1</v>
      </c>
      <c r="B35" s="72" t="s">
        <v>27</v>
      </c>
      <c r="C35" s="73"/>
      <c r="D35" s="73"/>
      <c r="E35" s="73"/>
      <c r="F35" s="73"/>
      <c r="G35" s="73"/>
      <c r="H35" s="73"/>
      <c r="I35" s="73"/>
      <c r="J35" s="74"/>
      <c r="K35" s="25"/>
      <c r="L35" s="26"/>
      <c r="M35" s="25"/>
      <c r="N35" s="25"/>
      <c r="O35" s="26"/>
      <c r="P35" s="25"/>
      <c r="Q35" s="25"/>
      <c r="R35" s="26"/>
      <c r="S35" s="85"/>
      <c r="T35" s="86"/>
      <c r="U35" s="25"/>
    </row>
    <row r="36" spans="1:21" ht="141.75" customHeight="1" x14ac:dyDescent="0.2">
      <c r="A36" s="6">
        <v>2</v>
      </c>
      <c r="B36" s="72" t="s">
        <v>53</v>
      </c>
      <c r="C36" s="73"/>
      <c r="D36" s="73"/>
      <c r="E36" s="73"/>
      <c r="F36" s="73"/>
      <c r="G36" s="73"/>
      <c r="H36" s="73"/>
      <c r="I36" s="73"/>
      <c r="J36" s="74"/>
      <c r="K36" s="26"/>
      <c r="L36" s="25"/>
      <c r="M36" s="26"/>
      <c r="N36" s="26"/>
      <c r="O36" s="25"/>
      <c r="P36" s="26"/>
      <c r="Q36" s="26"/>
      <c r="R36" s="25"/>
      <c r="S36" s="87"/>
      <c r="T36" s="88"/>
      <c r="U36" s="25"/>
    </row>
    <row r="37" spans="1:21" ht="45" customHeight="1" x14ac:dyDescent="0.2">
      <c r="A37" s="6">
        <v>3</v>
      </c>
      <c r="B37" s="72" t="s">
        <v>27</v>
      </c>
      <c r="C37" s="73"/>
      <c r="D37" s="73"/>
      <c r="E37" s="73"/>
      <c r="F37" s="73"/>
      <c r="G37" s="73"/>
      <c r="H37" s="73"/>
      <c r="I37" s="73"/>
      <c r="J37" s="74"/>
      <c r="K37" s="26"/>
      <c r="L37" s="25"/>
      <c r="M37" s="26"/>
      <c r="N37" s="26"/>
      <c r="O37" s="25"/>
      <c r="P37" s="26"/>
      <c r="Q37" s="26"/>
      <c r="R37" s="25"/>
      <c r="S37" s="87"/>
      <c r="T37" s="88"/>
      <c r="U37" s="25"/>
    </row>
    <row r="38" spans="1:21" ht="138.75" customHeight="1" x14ac:dyDescent="0.2">
      <c r="A38" s="6">
        <v>4</v>
      </c>
      <c r="B38" s="72" t="s">
        <v>54</v>
      </c>
      <c r="C38" s="73"/>
      <c r="D38" s="73"/>
      <c r="E38" s="73"/>
      <c r="F38" s="73"/>
      <c r="G38" s="73"/>
      <c r="H38" s="73"/>
      <c r="I38" s="73"/>
      <c r="J38" s="74"/>
      <c r="K38" s="26"/>
      <c r="L38" s="25"/>
      <c r="M38" s="26"/>
      <c r="N38" s="26"/>
      <c r="O38" s="25"/>
      <c r="P38" s="26"/>
      <c r="Q38" s="26"/>
      <c r="R38" s="25"/>
      <c r="S38" s="87"/>
      <c r="T38" s="88"/>
      <c r="U38" s="25"/>
    </row>
    <row r="39" spans="1:21" ht="66.75" customHeight="1" x14ac:dyDescent="0.2">
      <c r="A39" s="6">
        <v>5</v>
      </c>
      <c r="B39" s="72" t="s">
        <v>55</v>
      </c>
      <c r="C39" s="73"/>
      <c r="D39" s="73"/>
      <c r="E39" s="73"/>
      <c r="F39" s="73"/>
      <c r="G39" s="73"/>
      <c r="H39" s="73"/>
      <c r="I39" s="73"/>
      <c r="J39" s="74"/>
      <c r="K39" s="26"/>
      <c r="L39" s="25"/>
      <c r="M39" s="26"/>
      <c r="N39" s="26"/>
      <c r="O39" s="25"/>
      <c r="P39" s="26"/>
      <c r="Q39" s="26"/>
      <c r="R39" s="25"/>
      <c r="S39" s="87"/>
      <c r="T39" s="88"/>
      <c r="U39" s="25"/>
    </row>
    <row r="40" spans="1:21" ht="75" customHeight="1" x14ac:dyDescent="0.2">
      <c r="A40" s="6">
        <v>6</v>
      </c>
      <c r="B40" s="72" t="s">
        <v>36</v>
      </c>
      <c r="C40" s="73"/>
      <c r="D40" s="73"/>
      <c r="E40" s="73"/>
      <c r="F40" s="73"/>
      <c r="G40" s="73"/>
      <c r="H40" s="73"/>
      <c r="I40" s="73"/>
      <c r="J40" s="74"/>
      <c r="K40" s="27"/>
      <c r="L40" s="10">
        <f>L35*193.05</f>
        <v>0</v>
      </c>
      <c r="M40" s="27"/>
      <c r="N40" s="27"/>
      <c r="O40" s="27"/>
      <c r="P40" s="27"/>
      <c r="Q40" s="27"/>
      <c r="R40" s="27"/>
      <c r="S40" s="89"/>
      <c r="T40" s="90"/>
      <c r="U40" s="28">
        <f>L40</f>
        <v>0</v>
      </c>
    </row>
    <row r="41" spans="1:21" ht="78" customHeight="1" x14ac:dyDescent="0.2">
      <c r="A41" s="6">
        <v>7</v>
      </c>
      <c r="B41" s="72" t="s">
        <v>35</v>
      </c>
      <c r="C41" s="73"/>
      <c r="D41" s="73"/>
      <c r="E41" s="73"/>
      <c r="F41" s="73"/>
      <c r="G41" s="73"/>
      <c r="H41" s="73"/>
      <c r="I41" s="73"/>
      <c r="J41" s="74"/>
      <c r="K41" s="27"/>
      <c r="L41" s="27"/>
      <c r="M41" s="27"/>
      <c r="N41" s="27"/>
      <c r="O41" s="10">
        <f>O35*463.32</f>
        <v>0</v>
      </c>
      <c r="P41" s="27"/>
      <c r="Q41" s="27"/>
      <c r="R41" s="10">
        <f>R35*643.5</f>
        <v>0</v>
      </c>
      <c r="S41" s="89"/>
      <c r="T41" s="90"/>
      <c r="U41" s="28">
        <f>O41+R41</f>
        <v>0</v>
      </c>
    </row>
    <row r="42" spans="1:21" ht="78" customHeight="1" x14ac:dyDescent="0.2">
      <c r="A42" s="6">
        <v>8</v>
      </c>
      <c r="B42" s="72" t="s">
        <v>37</v>
      </c>
      <c r="C42" s="73"/>
      <c r="D42" s="73"/>
      <c r="E42" s="73"/>
      <c r="F42" s="73"/>
      <c r="G42" s="73"/>
      <c r="H42" s="73"/>
      <c r="I42" s="73"/>
      <c r="J42" s="74"/>
      <c r="K42" s="10">
        <f>K36*193.05</f>
        <v>0</v>
      </c>
      <c r="L42" s="27"/>
      <c r="M42" s="27"/>
      <c r="N42" s="27"/>
      <c r="O42" s="27"/>
      <c r="P42" s="27"/>
      <c r="Q42" s="27"/>
      <c r="R42" s="27"/>
      <c r="S42" s="89"/>
      <c r="T42" s="90"/>
      <c r="U42" s="28">
        <f>K42</f>
        <v>0</v>
      </c>
    </row>
    <row r="43" spans="1:21" ht="66.75" customHeight="1" x14ac:dyDescent="0.2">
      <c r="A43" s="6">
        <v>9</v>
      </c>
      <c r="B43" s="72" t="s">
        <v>38</v>
      </c>
      <c r="C43" s="73"/>
      <c r="D43" s="73"/>
      <c r="E43" s="73"/>
      <c r="F43" s="73"/>
      <c r="G43" s="73"/>
      <c r="H43" s="73"/>
      <c r="I43" s="73"/>
      <c r="J43" s="74"/>
      <c r="K43" s="27"/>
      <c r="L43" s="27"/>
      <c r="M43" s="10">
        <f>M36*64.35</f>
        <v>0</v>
      </c>
      <c r="N43" s="27"/>
      <c r="O43" s="27"/>
      <c r="P43" s="27"/>
      <c r="Q43" s="27"/>
      <c r="R43" s="27"/>
      <c r="S43" s="89"/>
      <c r="T43" s="90"/>
      <c r="U43" s="28">
        <f>M43</f>
        <v>0</v>
      </c>
    </row>
    <row r="44" spans="1:21" ht="76.5" customHeight="1" x14ac:dyDescent="0.2">
      <c r="A44" s="6">
        <v>10</v>
      </c>
      <c r="B44" s="72" t="s">
        <v>56</v>
      </c>
      <c r="C44" s="73"/>
      <c r="D44" s="73"/>
      <c r="E44" s="73"/>
      <c r="F44" s="73"/>
      <c r="G44" s="73"/>
      <c r="H44" s="73"/>
      <c r="I44" s="73"/>
      <c r="J44" s="74"/>
      <c r="K44" s="27"/>
      <c r="L44" s="27"/>
      <c r="M44" s="27"/>
      <c r="N44" s="10">
        <f>N36*360.36</f>
        <v>0</v>
      </c>
      <c r="O44" s="27"/>
      <c r="P44" s="10">
        <f>P36*360.36</f>
        <v>0</v>
      </c>
      <c r="Q44" s="10">
        <f>Q36*643.5</f>
        <v>0</v>
      </c>
      <c r="R44" s="27"/>
      <c r="S44" s="78">
        <f>S36*643.5</f>
        <v>0</v>
      </c>
      <c r="T44" s="79">
        <f t="shared" ref="T44" si="0">T36*519.75</f>
        <v>0</v>
      </c>
      <c r="U44" s="28">
        <f>N44+P44+Q44+S44</f>
        <v>0</v>
      </c>
    </row>
    <row r="45" spans="1:21" ht="76.5" customHeight="1" x14ac:dyDescent="0.2">
      <c r="A45" s="6">
        <v>11</v>
      </c>
      <c r="B45" s="72" t="s">
        <v>39</v>
      </c>
      <c r="C45" s="73"/>
      <c r="D45" s="73"/>
      <c r="E45" s="73"/>
      <c r="F45" s="73"/>
      <c r="G45" s="73"/>
      <c r="H45" s="73"/>
      <c r="I45" s="73"/>
      <c r="J45" s="74"/>
      <c r="K45" s="10">
        <f>K37*193.05</f>
        <v>0</v>
      </c>
      <c r="L45" s="27"/>
      <c r="M45" s="27"/>
      <c r="N45" s="27"/>
      <c r="O45" s="27"/>
      <c r="P45" s="27"/>
      <c r="Q45" s="27"/>
      <c r="R45" s="27"/>
      <c r="S45" s="89"/>
      <c r="T45" s="90"/>
      <c r="U45" s="28">
        <f>K45</f>
        <v>0</v>
      </c>
    </row>
    <row r="46" spans="1:21" ht="69" customHeight="1" x14ac:dyDescent="0.2">
      <c r="A46" s="6">
        <v>12</v>
      </c>
      <c r="B46" s="72" t="s">
        <v>40</v>
      </c>
      <c r="C46" s="73"/>
      <c r="D46" s="73"/>
      <c r="E46" s="73"/>
      <c r="F46" s="73"/>
      <c r="G46" s="73"/>
      <c r="H46" s="73"/>
      <c r="I46" s="73"/>
      <c r="J46" s="74"/>
      <c r="K46" s="27"/>
      <c r="L46" s="27"/>
      <c r="M46" s="10">
        <f>M37*64.35</f>
        <v>0</v>
      </c>
      <c r="N46" s="27"/>
      <c r="O46" s="27"/>
      <c r="P46" s="27"/>
      <c r="Q46" s="27"/>
      <c r="R46" s="27"/>
      <c r="S46" s="89"/>
      <c r="T46" s="90"/>
      <c r="U46" s="28">
        <f>M46</f>
        <v>0</v>
      </c>
    </row>
    <row r="47" spans="1:21" ht="75.75" customHeight="1" x14ac:dyDescent="0.2">
      <c r="A47" s="6">
        <v>13</v>
      </c>
      <c r="B47" s="72" t="s">
        <v>57</v>
      </c>
      <c r="C47" s="73"/>
      <c r="D47" s="73"/>
      <c r="E47" s="73"/>
      <c r="F47" s="73"/>
      <c r="G47" s="73"/>
      <c r="H47" s="73"/>
      <c r="I47" s="73"/>
      <c r="J47" s="74"/>
      <c r="K47" s="27"/>
      <c r="L47" s="27"/>
      <c r="M47" s="27"/>
      <c r="N47" s="10">
        <f>N37*360.36</f>
        <v>0</v>
      </c>
      <c r="O47" s="27"/>
      <c r="P47" s="10">
        <f>P37*360.36</f>
        <v>0</v>
      </c>
      <c r="Q47" s="10">
        <f>Q37*643.5</f>
        <v>0</v>
      </c>
      <c r="R47" s="27"/>
      <c r="S47" s="78">
        <f>S37*643.5</f>
        <v>0</v>
      </c>
      <c r="T47" s="79"/>
      <c r="U47" s="28">
        <f>N47+P47+Q47+S47</f>
        <v>0</v>
      </c>
    </row>
    <row r="48" spans="1:21" ht="75.75" customHeight="1" x14ac:dyDescent="0.2">
      <c r="A48" s="6">
        <v>14</v>
      </c>
      <c r="B48" s="72" t="s">
        <v>41</v>
      </c>
      <c r="C48" s="73"/>
      <c r="D48" s="73"/>
      <c r="E48" s="73"/>
      <c r="F48" s="73"/>
      <c r="G48" s="73"/>
      <c r="H48" s="73"/>
      <c r="I48" s="73"/>
      <c r="J48" s="74"/>
      <c r="K48" s="10">
        <f>K38*193.05</f>
        <v>0</v>
      </c>
      <c r="L48" s="27"/>
      <c r="M48" s="27"/>
      <c r="N48" s="27"/>
      <c r="O48" s="27"/>
      <c r="P48" s="27"/>
      <c r="Q48" s="27"/>
      <c r="R48" s="27"/>
      <c r="S48" s="89"/>
      <c r="T48" s="90"/>
      <c r="U48" s="28">
        <f>K48</f>
        <v>0</v>
      </c>
    </row>
    <row r="49" spans="1:22" ht="65.25" customHeight="1" x14ac:dyDescent="0.2">
      <c r="A49" s="6">
        <v>15</v>
      </c>
      <c r="B49" s="72" t="s">
        <v>58</v>
      </c>
      <c r="C49" s="73"/>
      <c r="D49" s="73"/>
      <c r="E49" s="73"/>
      <c r="F49" s="73"/>
      <c r="G49" s="73"/>
      <c r="H49" s="73"/>
      <c r="I49" s="73"/>
      <c r="J49" s="74"/>
      <c r="K49" s="27"/>
      <c r="L49" s="27"/>
      <c r="M49" s="10">
        <f>M38*64.35</f>
        <v>0</v>
      </c>
      <c r="N49" s="27"/>
      <c r="O49" s="27"/>
      <c r="P49" s="27"/>
      <c r="Q49" s="27"/>
      <c r="R49" s="27"/>
      <c r="S49" s="89"/>
      <c r="T49" s="90"/>
      <c r="U49" s="28">
        <f>M49</f>
        <v>0</v>
      </c>
    </row>
    <row r="50" spans="1:22" ht="81" customHeight="1" x14ac:dyDescent="0.2">
      <c r="A50" s="6">
        <v>16</v>
      </c>
      <c r="B50" s="72" t="s">
        <v>59</v>
      </c>
      <c r="C50" s="73"/>
      <c r="D50" s="73"/>
      <c r="E50" s="73"/>
      <c r="F50" s="73"/>
      <c r="G50" s="73"/>
      <c r="H50" s="73"/>
      <c r="I50" s="73"/>
      <c r="J50" s="74"/>
      <c r="K50" s="27"/>
      <c r="L50" s="27"/>
      <c r="M50" s="27"/>
      <c r="N50" s="10">
        <f>N38*360.36</f>
        <v>0</v>
      </c>
      <c r="O50" s="27"/>
      <c r="P50" s="10">
        <f>P38*360.36</f>
        <v>0</v>
      </c>
      <c r="Q50" s="10">
        <f>Q38*643.5</f>
        <v>0</v>
      </c>
      <c r="R50" s="27"/>
      <c r="S50" s="78">
        <f>S38*643.5</f>
        <v>0</v>
      </c>
      <c r="T50" s="79">
        <f t="shared" ref="T50:T51" si="1">T38*519.75</f>
        <v>0</v>
      </c>
      <c r="U50" s="28">
        <f>N50+P50+Q50+S50</f>
        <v>0</v>
      </c>
    </row>
    <row r="51" spans="1:22" ht="111.75" customHeight="1" x14ac:dyDescent="0.2">
      <c r="A51" s="6">
        <v>17</v>
      </c>
      <c r="B51" s="72" t="s">
        <v>60</v>
      </c>
      <c r="C51" s="73"/>
      <c r="D51" s="73"/>
      <c r="E51" s="73"/>
      <c r="F51" s="73"/>
      <c r="G51" s="73"/>
      <c r="H51" s="73"/>
      <c r="I51" s="73"/>
      <c r="J51" s="74"/>
      <c r="K51" s="10">
        <f>K39*193.05</f>
        <v>0</v>
      </c>
      <c r="L51" s="27"/>
      <c r="M51" s="10">
        <f>M39*64.35</f>
        <v>0</v>
      </c>
      <c r="N51" s="10">
        <f>N39*360.36</f>
        <v>0</v>
      </c>
      <c r="O51" s="27"/>
      <c r="P51" s="10">
        <f>P39*360.36</f>
        <v>0</v>
      </c>
      <c r="Q51" s="10">
        <f>Q39*643.5</f>
        <v>0</v>
      </c>
      <c r="R51" s="27"/>
      <c r="S51" s="78">
        <f>S39*643.5</f>
        <v>0</v>
      </c>
      <c r="T51" s="79">
        <f t="shared" si="1"/>
        <v>0</v>
      </c>
      <c r="U51" s="28">
        <f>K51+M51+N51+P51+Q51+S51</f>
        <v>0</v>
      </c>
    </row>
    <row r="52" spans="1:22" ht="29.25" customHeight="1" x14ac:dyDescent="0.2">
      <c r="A52" s="6">
        <v>18</v>
      </c>
      <c r="B52" s="72" t="s">
        <v>61</v>
      </c>
      <c r="C52" s="73"/>
      <c r="D52" s="73"/>
      <c r="E52" s="73"/>
      <c r="F52" s="73"/>
      <c r="G52" s="73"/>
      <c r="H52" s="73"/>
      <c r="I52" s="73"/>
      <c r="J52" s="74"/>
      <c r="K52" s="16">
        <f>K42+K45+K48+K51</f>
        <v>0</v>
      </c>
      <c r="L52" s="16">
        <f>L40</f>
        <v>0</v>
      </c>
      <c r="M52" s="16">
        <f>M43+M46+M49+M51</f>
        <v>0</v>
      </c>
      <c r="N52" s="16">
        <f>N44+N47+N50+N51</f>
        <v>0</v>
      </c>
      <c r="O52" s="16">
        <f>O41</f>
        <v>0</v>
      </c>
      <c r="P52" s="16">
        <f>P44+P47+P50+P51</f>
        <v>0</v>
      </c>
      <c r="Q52" s="16">
        <f>Q44+Q47+Q50+Q51</f>
        <v>0</v>
      </c>
      <c r="R52" s="16">
        <f>R41</f>
        <v>0</v>
      </c>
      <c r="S52" s="66">
        <f>S44+S47+S50+S51</f>
        <v>0</v>
      </c>
      <c r="T52" s="67"/>
      <c r="U52" s="16">
        <f>SUM(U40:U51)</f>
        <v>0</v>
      </c>
    </row>
    <row r="53" spans="1:22" ht="29.25" customHeight="1" x14ac:dyDescent="0.2">
      <c r="A53" s="6">
        <v>19</v>
      </c>
      <c r="B53" s="91" t="s">
        <v>31</v>
      </c>
      <c r="C53" s="91"/>
      <c r="D53" s="91"/>
      <c r="E53" s="91"/>
      <c r="F53" s="91"/>
      <c r="G53" s="91"/>
      <c r="H53" s="91"/>
      <c r="I53" s="91"/>
      <c r="J53" s="91"/>
      <c r="K53" s="16">
        <f>ROUNDDOWN(K52*0.01,2)</f>
        <v>0</v>
      </c>
      <c r="L53" s="16">
        <f t="shared" ref="L53:U53" si="2">ROUNDDOWN(L52*0.01,2)</f>
        <v>0</v>
      </c>
      <c r="M53" s="16">
        <f t="shared" si="2"/>
        <v>0</v>
      </c>
      <c r="N53" s="16">
        <f t="shared" si="2"/>
        <v>0</v>
      </c>
      <c r="O53" s="16">
        <f t="shared" si="2"/>
        <v>0</v>
      </c>
      <c r="P53" s="16">
        <f t="shared" si="2"/>
        <v>0</v>
      </c>
      <c r="Q53" s="16">
        <f t="shared" si="2"/>
        <v>0</v>
      </c>
      <c r="R53" s="16">
        <f t="shared" si="2"/>
        <v>0</v>
      </c>
      <c r="S53" s="66">
        <f t="shared" si="2"/>
        <v>0</v>
      </c>
      <c r="T53" s="67"/>
      <c r="U53" s="16">
        <f t="shared" si="2"/>
        <v>0</v>
      </c>
      <c r="V53" s="47"/>
    </row>
    <row r="54" spans="1:22" ht="29.25" customHeight="1" x14ac:dyDescent="0.2">
      <c r="A54" s="6">
        <v>20</v>
      </c>
      <c r="B54" s="91" t="s">
        <v>32</v>
      </c>
      <c r="C54" s="91"/>
      <c r="D54" s="91"/>
      <c r="E54" s="91"/>
      <c r="F54" s="91"/>
      <c r="G54" s="91"/>
      <c r="H54" s="91"/>
      <c r="I54" s="91"/>
      <c r="J54" s="91"/>
      <c r="K54" s="16">
        <f>K52+K53</f>
        <v>0</v>
      </c>
      <c r="L54" s="16">
        <f t="shared" ref="L54:U54" si="3">L52+L53</f>
        <v>0</v>
      </c>
      <c r="M54" s="16">
        <f t="shared" si="3"/>
        <v>0</v>
      </c>
      <c r="N54" s="16">
        <f t="shared" si="3"/>
        <v>0</v>
      </c>
      <c r="O54" s="16">
        <f t="shared" si="3"/>
        <v>0</v>
      </c>
      <c r="P54" s="16">
        <f t="shared" si="3"/>
        <v>0</v>
      </c>
      <c r="Q54" s="16">
        <f t="shared" si="3"/>
        <v>0</v>
      </c>
      <c r="R54" s="16">
        <f t="shared" si="3"/>
        <v>0</v>
      </c>
      <c r="S54" s="66">
        <f t="shared" si="3"/>
        <v>0</v>
      </c>
      <c r="T54" s="67"/>
      <c r="U54" s="16">
        <f t="shared" si="3"/>
        <v>0</v>
      </c>
      <c r="V54" s="47"/>
    </row>
    <row r="55" spans="1:22" ht="14.25" x14ac:dyDescent="0.2">
      <c r="A55" s="29"/>
      <c r="B55" s="30"/>
      <c r="C55" s="30"/>
    </row>
    <row r="56" spans="1:22" ht="20.25" customHeight="1" thickBot="1" x14ac:dyDescent="0.25">
      <c r="A56" s="68" t="s">
        <v>62</v>
      </c>
      <c r="B56" s="68"/>
      <c r="C56" s="68"/>
      <c r="D56" s="68"/>
      <c r="E56" s="68"/>
      <c r="F56" s="68"/>
      <c r="G56" s="68"/>
      <c r="H56" s="68"/>
      <c r="I56" s="68"/>
      <c r="J56" s="68"/>
      <c r="K56" s="68"/>
      <c r="L56" s="68"/>
      <c r="M56" s="68"/>
      <c r="N56" s="68"/>
      <c r="O56" s="68"/>
      <c r="P56" s="68"/>
      <c r="R56" s="64"/>
      <c r="S56" s="64"/>
      <c r="T56" s="64"/>
      <c r="U56" s="64"/>
    </row>
    <row r="57" spans="1:22" ht="22.5" customHeight="1" thickBot="1" x14ac:dyDescent="0.25">
      <c r="A57" s="68"/>
      <c r="B57" s="68"/>
      <c r="C57" s="68"/>
      <c r="D57" s="68"/>
      <c r="E57" s="68"/>
      <c r="F57" s="68"/>
      <c r="G57" s="68"/>
      <c r="H57" s="68"/>
      <c r="I57" s="68"/>
      <c r="J57" s="68"/>
      <c r="K57" s="68"/>
      <c r="L57" s="68"/>
      <c r="M57" s="68"/>
      <c r="N57" s="68"/>
      <c r="O57" s="68"/>
      <c r="P57" s="68"/>
      <c r="Q57" s="31">
        <f>U54</f>
        <v>0</v>
      </c>
      <c r="R57" s="64"/>
      <c r="S57" s="64"/>
      <c r="T57" s="64"/>
      <c r="U57" s="64"/>
    </row>
    <row r="58" spans="1:22" ht="22.5" customHeight="1" x14ac:dyDescent="0.2">
      <c r="A58" s="65"/>
      <c r="B58" s="65"/>
      <c r="C58" s="65"/>
      <c r="D58" s="65"/>
      <c r="E58" s="65"/>
      <c r="F58" s="65"/>
      <c r="G58" s="65"/>
      <c r="H58" s="65"/>
      <c r="I58" s="65"/>
      <c r="J58" s="65"/>
      <c r="K58" s="65"/>
      <c r="L58" s="65"/>
      <c r="M58" s="65"/>
      <c r="N58" s="65"/>
      <c r="O58" s="65"/>
      <c r="P58" s="35"/>
      <c r="Q58" s="64"/>
      <c r="R58" s="64"/>
      <c r="S58" s="64"/>
      <c r="T58" s="64"/>
      <c r="U58" s="64"/>
    </row>
    <row r="59" spans="1:22" ht="37.5" customHeight="1" x14ac:dyDescent="0.25">
      <c r="A59" s="96" t="s">
        <v>63</v>
      </c>
      <c r="B59" s="96"/>
      <c r="C59" s="96"/>
      <c r="D59" s="96"/>
      <c r="E59" s="96"/>
      <c r="F59" s="96"/>
      <c r="G59" s="96"/>
      <c r="H59" s="96"/>
      <c r="I59" s="96"/>
      <c r="J59" s="96"/>
      <c r="K59" s="96"/>
      <c r="L59" s="96"/>
      <c r="M59" s="96"/>
      <c r="N59" s="96"/>
      <c r="O59" s="96"/>
      <c r="P59" s="96"/>
      <c r="Q59" s="96"/>
      <c r="R59" s="96"/>
      <c r="S59" s="96"/>
      <c r="T59" s="96"/>
      <c r="U59" s="96"/>
      <c r="V59" s="96"/>
    </row>
    <row r="60" spans="1:22" ht="18" x14ac:dyDescent="0.25">
      <c r="A60" s="33"/>
      <c r="B60" s="33"/>
      <c r="C60" s="33"/>
      <c r="D60" s="33"/>
      <c r="E60" s="33"/>
      <c r="F60" s="33"/>
      <c r="G60" s="33"/>
      <c r="H60" s="33"/>
      <c r="I60" s="33"/>
      <c r="J60" s="33"/>
      <c r="K60" s="33"/>
      <c r="L60" s="33"/>
      <c r="M60" s="33"/>
      <c r="N60" s="33"/>
      <c r="O60" s="33"/>
      <c r="P60" s="33"/>
      <c r="Q60" s="33"/>
      <c r="R60" s="33"/>
      <c r="T60" s="33"/>
      <c r="U60" s="33"/>
      <c r="V60" s="33"/>
    </row>
    <row r="61" spans="1:22" ht="102" customHeight="1" x14ac:dyDescent="0.2">
      <c r="A61" s="77" t="s">
        <v>4</v>
      </c>
      <c r="B61" s="77" t="s">
        <v>26</v>
      </c>
      <c r="C61" s="77"/>
      <c r="D61" s="77"/>
      <c r="E61" s="77"/>
      <c r="F61" s="77"/>
      <c r="G61" s="77"/>
      <c r="H61" s="77"/>
      <c r="I61" s="77"/>
      <c r="J61" s="77"/>
      <c r="K61" s="69" t="s">
        <v>64</v>
      </c>
      <c r="L61" s="70"/>
      <c r="M61" s="70"/>
      <c r="N61" s="70"/>
      <c r="O61" s="70"/>
      <c r="P61" s="70"/>
      <c r="Q61" s="70"/>
      <c r="R61" s="71"/>
      <c r="S61" s="69" t="s">
        <v>65</v>
      </c>
      <c r="T61" s="71"/>
      <c r="U61" s="97" t="s">
        <v>5</v>
      </c>
    </row>
    <row r="62" spans="1:22" ht="45" customHeight="1" x14ac:dyDescent="0.2">
      <c r="A62" s="77"/>
      <c r="B62" s="77"/>
      <c r="C62" s="77"/>
      <c r="D62" s="77"/>
      <c r="E62" s="77"/>
      <c r="F62" s="77"/>
      <c r="G62" s="77"/>
      <c r="H62" s="77"/>
      <c r="I62" s="77"/>
      <c r="J62" s="77"/>
      <c r="K62" s="61" t="s">
        <v>6</v>
      </c>
      <c r="L62" s="61" t="s">
        <v>7</v>
      </c>
      <c r="M62" s="61" t="s">
        <v>8</v>
      </c>
      <c r="N62" s="61" t="s">
        <v>9</v>
      </c>
      <c r="O62" s="61" t="s">
        <v>10</v>
      </c>
      <c r="P62" s="61" t="s">
        <v>11</v>
      </c>
      <c r="Q62" s="61" t="s">
        <v>19</v>
      </c>
      <c r="R62" s="61" t="s">
        <v>20</v>
      </c>
      <c r="S62" s="99" t="s">
        <v>8</v>
      </c>
      <c r="T62" s="100"/>
      <c r="U62" s="98"/>
    </row>
    <row r="63" spans="1:22" x14ac:dyDescent="0.2">
      <c r="A63" s="4">
        <v>1</v>
      </c>
      <c r="B63" s="81">
        <v>2</v>
      </c>
      <c r="C63" s="82"/>
      <c r="D63" s="82"/>
      <c r="E63" s="82"/>
      <c r="F63" s="82"/>
      <c r="G63" s="82"/>
      <c r="H63" s="82"/>
      <c r="I63" s="82"/>
      <c r="J63" s="83"/>
      <c r="K63" s="4">
        <v>3</v>
      </c>
      <c r="L63" s="4">
        <v>4</v>
      </c>
      <c r="M63" s="4">
        <v>5</v>
      </c>
      <c r="N63" s="4">
        <v>6</v>
      </c>
      <c r="O63" s="4">
        <v>7</v>
      </c>
      <c r="P63" s="4">
        <v>8</v>
      </c>
      <c r="Q63" s="4">
        <v>9</v>
      </c>
      <c r="R63" s="4">
        <v>10</v>
      </c>
      <c r="S63" s="81">
        <v>11</v>
      </c>
      <c r="T63" s="83"/>
      <c r="U63" s="4">
        <v>12</v>
      </c>
    </row>
    <row r="64" spans="1:22" ht="33.75" customHeight="1" x14ac:dyDescent="0.2">
      <c r="A64" s="6">
        <v>1</v>
      </c>
      <c r="B64" s="72" t="s">
        <v>27</v>
      </c>
      <c r="C64" s="73"/>
      <c r="D64" s="73"/>
      <c r="E64" s="73"/>
      <c r="F64" s="73"/>
      <c r="G64" s="73"/>
      <c r="H64" s="73"/>
      <c r="I64" s="73"/>
      <c r="J64" s="74"/>
      <c r="K64" s="26"/>
      <c r="L64" s="26"/>
      <c r="M64" s="26"/>
      <c r="N64" s="26"/>
      <c r="O64" s="26"/>
      <c r="P64" s="26"/>
      <c r="Q64" s="26"/>
      <c r="R64" s="26"/>
      <c r="S64" s="87"/>
      <c r="T64" s="88"/>
      <c r="U64" s="25"/>
    </row>
    <row r="65" spans="1:22" ht="60" customHeight="1" x14ac:dyDescent="0.2">
      <c r="A65" s="6">
        <v>2</v>
      </c>
      <c r="B65" s="118" t="s">
        <v>66</v>
      </c>
      <c r="C65" s="118"/>
      <c r="D65" s="118"/>
      <c r="E65" s="118"/>
      <c r="F65" s="118"/>
      <c r="G65" s="118"/>
      <c r="H65" s="118"/>
      <c r="I65" s="118"/>
      <c r="J65" s="118"/>
      <c r="K65" s="48">
        <f>K64*138.6</f>
        <v>0</v>
      </c>
      <c r="L65" s="48">
        <f t="shared" ref="L65:M65" si="4">L64*138.6</f>
        <v>0</v>
      </c>
      <c r="M65" s="48">
        <f t="shared" si="4"/>
        <v>0</v>
      </c>
      <c r="N65" s="48">
        <f>N64*69.3</f>
        <v>0</v>
      </c>
      <c r="O65" s="48">
        <f t="shared" ref="O65:R65" si="5">O64*69.3</f>
        <v>0</v>
      </c>
      <c r="P65" s="48">
        <f t="shared" si="5"/>
        <v>0</v>
      </c>
      <c r="Q65" s="48">
        <f t="shared" si="5"/>
        <v>0</v>
      </c>
      <c r="R65" s="48">
        <f t="shared" si="5"/>
        <v>0</v>
      </c>
      <c r="S65" s="78">
        <f>S64*69.3</f>
        <v>0</v>
      </c>
      <c r="T65" s="79">
        <f t="shared" ref="T65" si="6">T64*61.88</f>
        <v>0</v>
      </c>
      <c r="U65" s="28">
        <f>K65+L65+M65+N65+O65+P65+Q65+R65+S65</f>
        <v>0</v>
      </c>
    </row>
    <row r="66" spans="1:22" ht="35.25" customHeight="1" x14ac:dyDescent="0.2">
      <c r="A66" s="4">
        <v>3</v>
      </c>
      <c r="B66" s="92" t="s">
        <v>33</v>
      </c>
      <c r="C66" s="93"/>
      <c r="D66" s="93"/>
      <c r="E66" s="93"/>
      <c r="F66" s="93"/>
      <c r="G66" s="93"/>
      <c r="H66" s="93"/>
      <c r="I66" s="93"/>
      <c r="J66" s="94"/>
      <c r="K66" s="28">
        <f>ROUNDDOWN(K65*0.01,2)</f>
        <v>0</v>
      </c>
      <c r="L66" s="28">
        <f t="shared" ref="L66:U66" si="7">ROUNDDOWN(L65*0.01,2)</f>
        <v>0</v>
      </c>
      <c r="M66" s="28">
        <f t="shared" si="7"/>
        <v>0</v>
      </c>
      <c r="N66" s="28">
        <f t="shared" si="7"/>
        <v>0</v>
      </c>
      <c r="O66" s="28">
        <f t="shared" si="7"/>
        <v>0</v>
      </c>
      <c r="P66" s="28">
        <f t="shared" si="7"/>
        <v>0</v>
      </c>
      <c r="Q66" s="28">
        <f t="shared" si="7"/>
        <v>0</v>
      </c>
      <c r="R66" s="28">
        <f t="shared" si="7"/>
        <v>0</v>
      </c>
      <c r="S66" s="119">
        <f t="shared" si="7"/>
        <v>0</v>
      </c>
      <c r="T66" s="120"/>
      <c r="U66" s="28">
        <f t="shared" si="7"/>
        <v>0</v>
      </c>
      <c r="V66" s="14"/>
    </row>
    <row r="67" spans="1:22" ht="32.25" customHeight="1" x14ac:dyDescent="0.2">
      <c r="A67" s="4">
        <v>4</v>
      </c>
      <c r="B67" s="95" t="s">
        <v>34</v>
      </c>
      <c r="C67" s="95"/>
      <c r="D67" s="95"/>
      <c r="E67" s="95"/>
      <c r="F67" s="95"/>
      <c r="G67" s="95"/>
      <c r="H67" s="95"/>
      <c r="I67" s="95"/>
      <c r="J67" s="95"/>
      <c r="K67" s="28">
        <f>K65+K66</f>
        <v>0</v>
      </c>
      <c r="L67" s="28">
        <f t="shared" ref="L67:U67" si="8">L65+L66</f>
        <v>0</v>
      </c>
      <c r="M67" s="28">
        <f t="shared" si="8"/>
        <v>0</v>
      </c>
      <c r="N67" s="28">
        <f t="shared" si="8"/>
        <v>0</v>
      </c>
      <c r="O67" s="28">
        <f t="shared" si="8"/>
        <v>0</v>
      </c>
      <c r="P67" s="28">
        <f t="shared" si="8"/>
        <v>0</v>
      </c>
      <c r="Q67" s="28">
        <f t="shared" si="8"/>
        <v>0</v>
      </c>
      <c r="R67" s="28">
        <f t="shared" si="8"/>
        <v>0</v>
      </c>
      <c r="S67" s="119">
        <f t="shared" si="8"/>
        <v>0</v>
      </c>
      <c r="T67" s="120"/>
      <c r="U67" s="28">
        <f t="shared" si="8"/>
        <v>0</v>
      </c>
      <c r="V67" s="14"/>
    </row>
    <row r="68" spans="1:22" ht="15" thickBot="1" x14ac:dyDescent="0.25">
      <c r="A68" s="29"/>
      <c r="B68" s="30"/>
      <c r="C68" s="30"/>
    </row>
    <row r="69" spans="1:22" ht="29.25" customHeight="1" thickBot="1" x14ac:dyDescent="0.25">
      <c r="A69" s="101" t="s">
        <v>67</v>
      </c>
      <c r="B69" s="101"/>
      <c r="C69" s="101"/>
      <c r="D69" s="101"/>
      <c r="E69" s="101"/>
      <c r="F69" s="101"/>
      <c r="G69" s="101"/>
      <c r="H69" s="101"/>
      <c r="I69" s="101"/>
      <c r="J69" s="101"/>
      <c r="K69" s="101"/>
      <c r="L69" s="101"/>
      <c r="M69" s="101"/>
      <c r="N69" s="101"/>
      <c r="O69" s="101"/>
      <c r="P69" s="101"/>
      <c r="Q69" s="101"/>
      <c r="R69" s="101"/>
      <c r="S69" s="31">
        <f>U67</f>
        <v>0</v>
      </c>
    </row>
    <row r="70" spans="1:22" ht="43.5" customHeight="1" x14ac:dyDescent="0.2">
      <c r="A70" s="34"/>
      <c r="B70" s="34"/>
      <c r="C70" s="34"/>
      <c r="D70" s="34"/>
      <c r="E70" s="34"/>
      <c r="F70" s="34"/>
      <c r="G70" s="34"/>
      <c r="H70" s="34"/>
      <c r="I70" s="34"/>
      <c r="J70" s="34"/>
      <c r="K70" s="34"/>
      <c r="L70" s="35"/>
      <c r="M70" s="32"/>
    </row>
    <row r="71" spans="1:22" ht="38.25" customHeight="1" x14ac:dyDescent="0.25">
      <c r="A71" s="96" t="s">
        <v>68</v>
      </c>
      <c r="B71" s="96"/>
      <c r="C71" s="96"/>
      <c r="D71" s="96"/>
      <c r="E71" s="96"/>
      <c r="F71" s="96"/>
      <c r="G71" s="96"/>
      <c r="H71" s="96"/>
      <c r="I71" s="96"/>
      <c r="J71" s="96"/>
      <c r="K71" s="96"/>
      <c r="L71" s="96"/>
      <c r="M71" s="96"/>
      <c r="N71" s="96"/>
      <c r="O71" s="96"/>
      <c r="P71" s="96"/>
      <c r="Q71" s="96"/>
      <c r="R71" s="96"/>
      <c r="S71" s="96"/>
      <c r="T71" s="96"/>
      <c r="U71" s="96"/>
      <c r="V71" s="96"/>
    </row>
    <row r="72" spans="1:22" ht="30.75" customHeight="1" x14ac:dyDescent="0.2">
      <c r="A72" s="34"/>
      <c r="B72" s="34"/>
      <c r="C72" s="34"/>
      <c r="D72" s="34"/>
      <c r="E72" s="34"/>
      <c r="F72" s="34"/>
      <c r="G72" s="34"/>
      <c r="H72" s="34"/>
      <c r="I72" s="34"/>
      <c r="J72" s="34"/>
      <c r="K72" s="34"/>
      <c r="L72" s="35"/>
      <c r="M72" s="32"/>
    </row>
    <row r="73" spans="1:22" ht="101.25" customHeight="1" x14ac:dyDescent="0.2">
      <c r="A73" s="77" t="s">
        <v>4</v>
      </c>
      <c r="B73" s="77" t="s">
        <v>26</v>
      </c>
      <c r="C73" s="77"/>
      <c r="D73" s="77"/>
      <c r="E73" s="77"/>
      <c r="F73" s="77"/>
      <c r="G73" s="77"/>
      <c r="H73" s="77"/>
      <c r="I73" s="77"/>
      <c r="J73" s="77"/>
      <c r="K73" s="69" t="s">
        <v>64</v>
      </c>
      <c r="L73" s="70"/>
      <c r="M73" s="70"/>
      <c r="N73" s="70"/>
      <c r="O73" s="70"/>
      <c r="P73" s="70"/>
      <c r="Q73" s="70"/>
      <c r="R73" s="71"/>
      <c r="S73" s="69" t="s">
        <v>65</v>
      </c>
      <c r="T73" s="71"/>
      <c r="U73" s="97" t="s">
        <v>5</v>
      </c>
    </row>
    <row r="74" spans="1:22" ht="38.25" customHeight="1" x14ac:dyDescent="0.2">
      <c r="A74" s="77"/>
      <c r="B74" s="77"/>
      <c r="C74" s="77"/>
      <c r="D74" s="77"/>
      <c r="E74" s="77"/>
      <c r="F74" s="77"/>
      <c r="G74" s="77"/>
      <c r="H74" s="77"/>
      <c r="I74" s="77"/>
      <c r="J74" s="77"/>
      <c r="K74" s="61" t="s">
        <v>6</v>
      </c>
      <c r="L74" s="61" t="s">
        <v>7</v>
      </c>
      <c r="M74" s="61" t="s">
        <v>8</v>
      </c>
      <c r="N74" s="61" t="s">
        <v>9</v>
      </c>
      <c r="O74" s="61" t="s">
        <v>10</v>
      </c>
      <c r="P74" s="61" t="s">
        <v>11</v>
      </c>
      <c r="Q74" s="61" t="s">
        <v>19</v>
      </c>
      <c r="R74" s="61" t="s">
        <v>20</v>
      </c>
      <c r="S74" s="61" t="s">
        <v>7</v>
      </c>
      <c r="T74" s="61" t="s">
        <v>8</v>
      </c>
      <c r="U74" s="98"/>
    </row>
    <row r="75" spans="1:22" x14ac:dyDescent="0.2">
      <c r="A75" s="4">
        <v>1</v>
      </c>
      <c r="B75" s="81">
        <v>2</v>
      </c>
      <c r="C75" s="82"/>
      <c r="D75" s="82"/>
      <c r="E75" s="82"/>
      <c r="F75" s="82"/>
      <c r="G75" s="82"/>
      <c r="H75" s="82"/>
      <c r="I75" s="82"/>
      <c r="J75" s="83"/>
      <c r="K75" s="4">
        <v>3</v>
      </c>
      <c r="L75" s="4">
        <v>4</v>
      </c>
      <c r="M75" s="4">
        <v>5</v>
      </c>
      <c r="N75" s="4">
        <v>6</v>
      </c>
      <c r="O75" s="4">
        <v>7</v>
      </c>
      <c r="P75" s="4">
        <v>8</v>
      </c>
      <c r="Q75" s="4">
        <v>9</v>
      </c>
      <c r="R75" s="4">
        <v>10</v>
      </c>
      <c r="S75" s="4">
        <v>11</v>
      </c>
      <c r="T75" s="4">
        <v>12</v>
      </c>
      <c r="U75" s="4">
        <v>13</v>
      </c>
    </row>
    <row r="76" spans="1:22" ht="135" customHeight="1" x14ac:dyDescent="0.2">
      <c r="A76" s="6">
        <v>1</v>
      </c>
      <c r="B76" s="72" t="s">
        <v>69</v>
      </c>
      <c r="C76" s="73"/>
      <c r="D76" s="73"/>
      <c r="E76" s="73"/>
      <c r="F76" s="73"/>
      <c r="G76" s="73"/>
      <c r="H76" s="73"/>
      <c r="I76" s="73"/>
      <c r="J76" s="74"/>
      <c r="K76" s="26"/>
      <c r="L76" s="26"/>
      <c r="M76" s="26"/>
      <c r="N76" s="26"/>
      <c r="O76" s="26"/>
      <c r="P76" s="26"/>
      <c r="Q76" s="26"/>
      <c r="R76" s="25"/>
      <c r="S76" s="26"/>
      <c r="T76" s="26"/>
      <c r="U76" s="25"/>
    </row>
    <row r="77" spans="1:22" ht="49.5" customHeight="1" x14ac:dyDescent="0.2">
      <c r="A77" s="6">
        <v>2</v>
      </c>
      <c r="B77" s="72" t="s">
        <v>70</v>
      </c>
      <c r="C77" s="73"/>
      <c r="D77" s="73"/>
      <c r="E77" s="73"/>
      <c r="F77" s="73"/>
      <c r="G77" s="73"/>
      <c r="H77" s="73"/>
      <c r="I77" s="73"/>
      <c r="J77" s="74"/>
      <c r="K77" s="26"/>
      <c r="L77" s="26"/>
      <c r="M77" s="26"/>
      <c r="N77" s="26"/>
      <c r="O77" s="26"/>
      <c r="P77" s="26"/>
      <c r="Q77" s="26"/>
      <c r="R77" s="25"/>
      <c r="S77" s="26"/>
      <c r="T77" s="26"/>
      <c r="U77" s="25"/>
    </row>
    <row r="78" spans="1:22" ht="56.25" customHeight="1" x14ac:dyDescent="0.2">
      <c r="A78" s="6">
        <v>3</v>
      </c>
      <c r="B78" s="72" t="s">
        <v>42</v>
      </c>
      <c r="C78" s="73"/>
      <c r="D78" s="73"/>
      <c r="E78" s="73"/>
      <c r="F78" s="73"/>
      <c r="G78" s="73"/>
      <c r="H78" s="73"/>
      <c r="I78" s="73"/>
      <c r="J78" s="74"/>
      <c r="K78" s="25"/>
      <c r="L78" s="25"/>
      <c r="M78" s="25"/>
      <c r="N78" s="25"/>
      <c r="O78" s="26"/>
      <c r="P78" s="25"/>
      <c r="Q78" s="25"/>
      <c r="R78" s="25"/>
      <c r="S78" s="26"/>
      <c r="T78" s="25"/>
      <c r="U78" s="25"/>
    </row>
    <row r="79" spans="1:22" ht="56.25" customHeight="1" x14ac:dyDescent="0.2">
      <c r="A79" s="6">
        <v>4</v>
      </c>
      <c r="B79" s="72" t="s">
        <v>43</v>
      </c>
      <c r="C79" s="73"/>
      <c r="D79" s="73"/>
      <c r="E79" s="73"/>
      <c r="F79" s="73"/>
      <c r="G79" s="73"/>
      <c r="H79" s="73"/>
      <c r="I79" s="73"/>
      <c r="J79" s="74"/>
      <c r="K79" s="26"/>
      <c r="L79" s="26"/>
      <c r="M79" s="26"/>
      <c r="N79" s="26"/>
      <c r="O79" s="26"/>
      <c r="P79" s="26"/>
      <c r="Q79" s="26"/>
      <c r="R79" s="25"/>
      <c r="S79" s="26"/>
      <c r="T79" s="26"/>
      <c r="U79" s="25"/>
    </row>
    <row r="80" spans="1:22" ht="56.25" customHeight="1" x14ac:dyDescent="0.2">
      <c r="A80" s="6">
        <v>5</v>
      </c>
      <c r="B80" s="72" t="s">
        <v>44</v>
      </c>
      <c r="C80" s="73"/>
      <c r="D80" s="73"/>
      <c r="E80" s="73"/>
      <c r="F80" s="73"/>
      <c r="G80" s="73"/>
      <c r="H80" s="73"/>
      <c r="I80" s="73"/>
      <c r="J80" s="74"/>
      <c r="K80" s="26"/>
      <c r="L80" s="26"/>
      <c r="M80" s="26"/>
      <c r="N80" s="26"/>
      <c r="O80" s="26"/>
      <c r="P80" s="26"/>
      <c r="Q80" s="26"/>
      <c r="R80" s="25"/>
      <c r="S80" s="26"/>
      <c r="T80" s="26"/>
      <c r="U80" s="25"/>
    </row>
    <row r="81" spans="1:22" ht="73.5" customHeight="1" x14ac:dyDescent="0.2">
      <c r="A81" s="6">
        <v>6</v>
      </c>
      <c r="B81" s="72" t="s">
        <v>45</v>
      </c>
      <c r="C81" s="73"/>
      <c r="D81" s="73"/>
      <c r="E81" s="73"/>
      <c r="F81" s="73"/>
      <c r="G81" s="73"/>
      <c r="H81" s="73"/>
      <c r="I81" s="73"/>
      <c r="J81" s="74"/>
      <c r="K81" s="10">
        <f>K76*193.05</f>
        <v>0</v>
      </c>
      <c r="L81" s="27"/>
      <c r="M81" s="27"/>
      <c r="N81" s="27"/>
      <c r="O81" s="27"/>
      <c r="P81" s="27"/>
      <c r="Q81" s="27"/>
      <c r="R81" s="27"/>
      <c r="S81" s="27"/>
      <c r="T81" s="27"/>
      <c r="U81" s="10">
        <f>K81</f>
        <v>0</v>
      </c>
    </row>
    <row r="82" spans="1:22" ht="75.75" customHeight="1" x14ac:dyDescent="0.2">
      <c r="A82" s="6">
        <v>7</v>
      </c>
      <c r="B82" s="72" t="s">
        <v>46</v>
      </c>
      <c r="C82" s="73"/>
      <c r="D82" s="73"/>
      <c r="E82" s="73"/>
      <c r="F82" s="73"/>
      <c r="G82" s="73"/>
      <c r="H82" s="73"/>
      <c r="I82" s="73"/>
      <c r="J82" s="74"/>
      <c r="K82" s="27"/>
      <c r="L82" s="10">
        <f>L76*64.35</f>
        <v>0</v>
      </c>
      <c r="M82" s="10">
        <f>M76*64.35</f>
        <v>0</v>
      </c>
      <c r="N82" s="27"/>
      <c r="O82" s="27"/>
      <c r="P82" s="27"/>
      <c r="Q82" s="27"/>
      <c r="R82" s="27"/>
      <c r="S82" s="27"/>
      <c r="T82" s="27"/>
      <c r="U82" s="10">
        <f>L82+M82</f>
        <v>0</v>
      </c>
    </row>
    <row r="83" spans="1:22" ht="77.25" customHeight="1" x14ac:dyDescent="0.2">
      <c r="A83" s="6">
        <v>8</v>
      </c>
      <c r="B83" s="72" t="s">
        <v>49</v>
      </c>
      <c r="C83" s="73"/>
      <c r="D83" s="73"/>
      <c r="E83" s="73"/>
      <c r="F83" s="73"/>
      <c r="G83" s="73"/>
      <c r="H83" s="73"/>
      <c r="I83" s="73"/>
      <c r="J83" s="74"/>
      <c r="K83" s="27"/>
      <c r="L83" s="27"/>
      <c r="M83" s="27"/>
      <c r="N83" s="10">
        <f>N76*360.36</f>
        <v>0</v>
      </c>
      <c r="O83" s="10">
        <f t="shared" ref="O83:P83" si="9">O76*360.36</f>
        <v>0</v>
      </c>
      <c r="P83" s="10">
        <f t="shared" si="9"/>
        <v>0</v>
      </c>
      <c r="Q83" s="10">
        <f>Q76*643.5</f>
        <v>0</v>
      </c>
      <c r="R83" s="27"/>
      <c r="S83" s="10">
        <f>S76*643.5</f>
        <v>0</v>
      </c>
      <c r="T83" s="10">
        <f>T76*643.5</f>
        <v>0</v>
      </c>
      <c r="U83" s="10">
        <f>N83+O83+P83+Q83+S83+T83</f>
        <v>0</v>
      </c>
    </row>
    <row r="84" spans="1:22" ht="72" customHeight="1" x14ac:dyDescent="0.2">
      <c r="A84" s="6">
        <v>9</v>
      </c>
      <c r="B84" s="72" t="s">
        <v>71</v>
      </c>
      <c r="C84" s="73"/>
      <c r="D84" s="73"/>
      <c r="E84" s="73"/>
      <c r="F84" s="73"/>
      <c r="G84" s="73"/>
      <c r="H84" s="73"/>
      <c r="I84" s="73"/>
      <c r="J84" s="74"/>
      <c r="K84" s="10">
        <f>K77*138.6</f>
        <v>0</v>
      </c>
      <c r="L84" s="10">
        <f t="shared" ref="L84:M84" si="10">L77*138.6</f>
        <v>0</v>
      </c>
      <c r="M84" s="10">
        <f t="shared" si="10"/>
        <v>0</v>
      </c>
      <c r="N84" s="10">
        <f>N77*69.3</f>
        <v>0</v>
      </c>
      <c r="O84" s="10">
        <f t="shared" ref="O84:Q84" si="11">O77*69.3</f>
        <v>0</v>
      </c>
      <c r="P84" s="10">
        <f t="shared" si="11"/>
        <v>0</v>
      </c>
      <c r="Q84" s="10">
        <f t="shared" si="11"/>
        <v>0</v>
      </c>
      <c r="R84" s="27"/>
      <c r="S84" s="10">
        <f>S77*69.3</f>
        <v>0</v>
      </c>
      <c r="T84" s="10">
        <f>T77*69.3</f>
        <v>0</v>
      </c>
      <c r="U84" s="10">
        <f>K84+L84+M84+N84+O84+P84+Q84+S84+T84</f>
        <v>0</v>
      </c>
    </row>
    <row r="85" spans="1:22" ht="78" customHeight="1" x14ac:dyDescent="0.2">
      <c r="A85" s="6">
        <v>10</v>
      </c>
      <c r="B85" s="72" t="s">
        <v>72</v>
      </c>
      <c r="C85" s="73"/>
      <c r="D85" s="73"/>
      <c r="E85" s="73"/>
      <c r="F85" s="73"/>
      <c r="G85" s="73"/>
      <c r="H85" s="73"/>
      <c r="I85" s="73"/>
      <c r="J85" s="74"/>
      <c r="K85" s="27"/>
      <c r="L85" s="27"/>
      <c r="M85" s="27"/>
      <c r="N85" s="27"/>
      <c r="O85" s="10">
        <f>O78*64.35</f>
        <v>0</v>
      </c>
      <c r="P85" s="27"/>
      <c r="Q85" s="27"/>
      <c r="R85" s="27"/>
      <c r="S85" s="10">
        <f>S78*64.35</f>
        <v>0</v>
      </c>
      <c r="T85" s="27"/>
      <c r="U85" s="10">
        <f>O85+S85</f>
        <v>0</v>
      </c>
    </row>
    <row r="86" spans="1:22" ht="109.5" customHeight="1" x14ac:dyDescent="0.2">
      <c r="A86" s="6">
        <v>11</v>
      </c>
      <c r="B86" s="72" t="s">
        <v>73</v>
      </c>
      <c r="C86" s="73"/>
      <c r="D86" s="73"/>
      <c r="E86" s="73"/>
      <c r="F86" s="73"/>
      <c r="G86" s="73"/>
      <c r="H86" s="73"/>
      <c r="I86" s="73"/>
      <c r="J86" s="74"/>
      <c r="K86" s="10">
        <f>K79*193.05</f>
        <v>0</v>
      </c>
      <c r="L86" s="10">
        <f>L79*64.35</f>
        <v>0</v>
      </c>
      <c r="M86" s="10">
        <f>M79*64.35</f>
        <v>0</v>
      </c>
      <c r="N86" s="10">
        <f>N80*360.36</f>
        <v>0</v>
      </c>
      <c r="O86" s="10">
        <f t="shared" ref="O86:P86" si="12">O80*360.36</f>
        <v>0</v>
      </c>
      <c r="P86" s="10">
        <f t="shared" si="12"/>
        <v>0</v>
      </c>
      <c r="Q86" s="10">
        <f>Q80*643.5</f>
        <v>0</v>
      </c>
      <c r="R86" s="27"/>
      <c r="S86" s="10">
        <f>S80*643.5</f>
        <v>0</v>
      </c>
      <c r="T86" s="10">
        <f>T80*643.5</f>
        <v>0</v>
      </c>
      <c r="U86" s="10">
        <f>K86+L86+M86+N86+O86+P86+Q86+S86+T86</f>
        <v>0</v>
      </c>
    </row>
    <row r="87" spans="1:22" ht="78" customHeight="1" x14ac:dyDescent="0.2">
      <c r="A87" s="6">
        <v>12</v>
      </c>
      <c r="B87" s="72" t="s">
        <v>74</v>
      </c>
      <c r="C87" s="73"/>
      <c r="D87" s="73"/>
      <c r="E87" s="73"/>
      <c r="F87" s="73"/>
      <c r="G87" s="73"/>
      <c r="H87" s="73"/>
      <c r="I87" s="73"/>
      <c r="J87" s="74"/>
      <c r="K87" s="10">
        <f>K80*138.6</f>
        <v>0</v>
      </c>
      <c r="L87" s="10">
        <f t="shared" ref="L87:M87" si="13">L80*138.6</f>
        <v>0</v>
      </c>
      <c r="M87" s="10">
        <f t="shared" si="13"/>
        <v>0</v>
      </c>
      <c r="N87" s="10">
        <f>N80*69.3</f>
        <v>0</v>
      </c>
      <c r="O87" s="10">
        <f t="shared" ref="O87:Q87" si="14">O80*69.3</f>
        <v>0</v>
      </c>
      <c r="P87" s="10">
        <f t="shared" si="14"/>
        <v>0</v>
      </c>
      <c r="Q87" s="10">
        <f t="shared" si="14"/>
        <v>0</v>
      </c>
      <c r="R87" s="27"/>
      <c r="S87" s="10">
        <f>S80*69.3</f>
        <v>0</v>
      </c>
      <c r="T87" s="10">
        <f>T80*69.3</f>
        <v>0</v>
      </c>
      <c r="U87" s="10">
        <f>K87+L87+M87+N87+O87+P87+Q87+S87+T87</f>
        <v>0</v>
      </c>
    </row>
    <row r="88" spans="1:22" ht="40.5" customHeight="1" x14ac:dyDescent="0.2">
      <c r="A88" s="6">
        <v>13</v>
      </c>
      <c r="B88" s="72" t="s">
        <v>75</v>
      </c>
      <c r="C88" s="73"/>
      <c r="D88" s="73"/>
      <c r="E88" s="73"/>
      <c r="F88" s="73"/>
      <c r="G88" s="73"/>
      <c r="H88" s="73"/>
      <c r="I88" s="73"/>
      <c r="J88" s="74"/>
      <c r="K88" s="10">
        <f>K81+K84+K86+K87</f>
        <v>0</v>
      </c>
      <c r="L88" s="10">
        <f>L82+L84+L86+L87</f>
        <v>0</v>
      </c>
      <c r="M88" s="10">
        <f>M82+M84+M86+M87</f>
        <v>0</v>
      </c>
      <c r="N88" s="10">
        <f>N83+N84+N86+N87</f>
        <v>0</v>
      </c>
      <c r="O88" s="10">
        <f>O83+O84+O85+O86+O87</f>
        <v>0</v>
      </c>
      <c r="P88" s="10">
        <f>P83+P84+P86+P87</f>
        <v>0</v>
      </c>
      <c r="Q88" s="10">
        <f>Q83+Q84+Q86+Q87</f>
        <v>0</v>
      </c>
      <c r="R88" s="27"/>
      <c r="S88" s="10">
        <f>S83+S84+S85+S86+S87</f>
        <v>0</v>
      </c>
      <c r="T88" s="10">
        <f>T83+T84+T86+T87</f>
        <v>0</v>
      </c>
      <c r="U88" s="10">
        <f>SUM(U81:U87)</f>
        <v>0</v>
      </c>
    </row>
    <row r="89" spans="1:22" ht="36" customHeight="1" x14ac:dyDescent="0.2">
      <c r="A89" s="6">
        <v>14</v>
      </c>
      <c r="B89" s="72" t="s">
        <v>47</v>
      </c>
      <c r="C89" s="73"/>
      <c r="D89" s="73"/>
      <c r="E89" s="73"/>
      <c r="F89" s="73"/>
      <c r="G89" s="73"/>
      <c r="H89" s="73"/>
      <c r="I89" s="73"/>
      <c r="J89" s="74"/>
      <c r="K89" s="10">
        <f>ROUNDDOWN(K88*0.01,2)</f>
        <v>0</v>
      </c>
      <c r="L89" s="10">
        <f t="shared" ref="L89:U89" si="15">ROUNDDOWN(L88*0.01,2)</f>
        <v>0</v>
      </c>
      <c r="M89" s="10">
        <f t="shared" si="15"/>
        <v>0</v>
      </c>
      <c r="N89" s="10">
        <f t="shared" si="15"/>
        <v>0</v>
      </c>
      <c r="O89" s="10">
        <f t="shared" si="15"/>
        <v>0</v>
      </c>
      <c r="P89" s="10">
        <f t="shared" si="15"/>
        <v>0</v>
      </c>
      <c r="Q89" s="10">
        <f t="shared" si="15"/>
        <v>0</v>
      </c>
      <c r="R89" s="27"/>
      <c r="S89" s="10">
        <f t="shared" si="15"/>
        <v>0</v>
      </c>
      <c r="T89" s="10">
        <f t="shared" si="15"/>
        <v>0</v>
      </c>
      <c r="U89" s="10">
        <f t="shared" si="15"/>
        <v>0</v>
      </c>
      <c r="V89" s="13"/>
    </row>
    <row r="90" spans="1:22" ht="27.75" customHeight="1" x14ac:dyDescent="0.2">
      <c r="A90" s="6">
        <v>15</v>
      </c>
      <c r="B90" s="91" t="s">
        <v>48</v>
      </c>
      <c r="C90" s="91"/>
      <c r="D90" s="91"/>
      <c r="E90" s="91"/>
      <c r="F90" s="91"/>
      <c r="G90" s="91"/>
      <c r="H90" s="91"/>
      <c r="I90" s="91"/>
      <c r="J90" s="91"/>
      <c r="K90" s="10">
        <f>K88+K89</f>
        <v>0</v>
      </c>
      <c r="L90" s="10">
        <f t="shared" ref="L90:T90" si="16">L88+L89</f>
        <v>0</v>
      </c>
      <c r="M90" s="10">
        <f t="shared" si="16"/>
        <v>0</v>
      </c>
      <c r="N90" s="10">
        <f t="shared" si="16"/>
        <v>0</v>
      </c>
      <c r="O90" s="10">
        <f t="shared" si="16"/>
        <v>0</v>
      </c>
      <c r="P90" s="10">
        <f t="shared" si="16"/>
        <v>0</v>
      </c>
      <c r="Q90" s="10">
        <f t="shared" si="16"/>
        <v>0</v>
      </c>
      <c r="R90" s="27"/>
      <c r="S90" s="10">
        <f t="shared" si="16"/>
        <v>0</v>
      </c>
      <c r="T90" s="10">
        <f t="shared" si="16"/>
        <v>0</v>
      </c>
      <c r="U90" s="10">
        <f>U88+U89</f>
        <v>0</v>
      </c>
      <c r="V90" s="13"/>
    </row>
    <row r="91" spans="1:22" x14ac:dyDescent="0.2">
      <c r="A91" s="12"/>
      <c r="B91" s="63"/>
      <c r="C91" s="63"/>
      <c r="D91" s="63"/>
      <c r="E91" s="63"/>
      <c r="F91" s="63"/>
      <c r="G91" s="63"/>
      <c r="H91" s="63"/>
      <c r="I91" s="63"/>
      <c r="J91" s="63"/>
      <c r="K91" s="36"/>
      <c r="L91" s="36"/>
      <c r="M91" s="36"/>
      <c r="N91" s="36"/>
      <c r="O91" s="36"/>
      <c r="P91" s="36"/>
      <c r="Q91" s="36"/>
      <c r="R91" s="36"/>
      <c r="S91" s="36"/>
      <c r="T91" s="36"/>
      <c r="U91" s="36"/>
      <c r="V91" s="36"/>
    </row>
    <row r="93" spans="1:22" ht="33.75" customHeight="1" x14ac:dyDescent="0.2">
      <c r="A93" s="76" t="s">
        <v>76</v>
      </c>
      <c r="B93" s="76"/>
      <c r="C93" s="76"/>
      <c r="D93" s="76"/>
      <c r="E93" s="76"/>
      <c r="F93" s="76"/>
      <c r="G93" s="76"/>
      <c r="H93" s="76"/>
      <c r="I93" s="76"/>
      <c r="J93" s="76"/>
      <c r="K93" s="76"/>
      <c r="L93" s="76"/>
      <c r="M93" s="76"/>
      <c r="N93" s="76"/>
      <c r="O93" s="76"/>
      <c r="P93" s="76"/>
      <c r="Q93" s="76"/>
      <c r="R93" s="76"/>
      <c r="S93" s="76"/>
      <c r="T93" s="76"/>
      <c r="U93" s="76"/>
      <c r="V93" s="50"/>
    </row>
    <row r="94" spans="1:22" ht="18.75" thickBot="1" x14ac:dyDescent="0.25">
      <c r="A94" s="37"/>
      <c r="B94" s="60"/>
      <c r="C94" s="60"/>
      <c r="D94" s="60"/>
      <c r="E94" s="60"/>
      <c r="F94" s="60"/>
      <c r="G94" s="60"/>
      <c r="H94" s="60"/>
      <c r="I94" s="60"/>
      <c r="J94" s="60"/>
      <c r="K94" s="60"/>
      <c r="L94" s="60"/>
      <c r="M94" s="60"/>
      <c r="N94" s="60"/>
      <c r="O94" s="60"/>
      <c r="P94" s="60"/>
      <c r="Q94" s="60"/>
      <c r="R94" s="60"/>
      <c r="S94" s="60"/>
      <c r="T94" s="60"/>
      <c r="U94" s="60"/>
      <c r="V94" s="60"/>
    </row>
    <row r="95" spans="1:22" ht="16.5" thickBot="1" x14ac:dyDescent="0.3">
      <c r="A95" s="80" t="s">
        <v>77</v>
      </c>
      <c r="B95" s="80"/>
      <c r="C95" s="80"/>
      <c r="D95" s="80"/>
      <c r="E95" s="80"/>
      <c r="F95" s="80"/>
      <c r="G95" s="80"/>
      <c r="H95" s="80"/>
      <c r="I95" s="80"/>
      <c r="J95" s="80"/>
      <c r="K95" s="80"/>
      <c r="L95" s="80"/>
      <c r="M95" s="38">
        <f>U54+U67+U90</f>
        <v>0</v>
      </c>
      <c r="N95" s="39" t="s">
        <v>28</v>
      </c>
      <c r="Q95" s="60"/>
      <c r="R95" s="60"/>
      <c r="S95" s="60"/>
      <c r="T95" s="60"/>
      <c r="U95" s="60"/>
      <c r="V95" s="60"/>
    </row>
    <row r="96" spans="1:22" ht="18.75" thickBot="1" x14ac:dyDescent="0.25">
      <c r="A96" s="37"/>
      <c r="B96" s="60"/>
      <c r="C96" s="60"/>
      <c r="D96" s="60"/>
      <c r="E96" s="60"/>
      <c r="F96" s="60"/>
      <c r="G96" s="60"/>
      <c r="H96" s="60"/>
      <c r="I96" s="60"/>
      <c r="J96" s="60"/>
      <c r="K96" s="60"/>
      <c r="L96" s="60"/>
      <c r="M96" s="60"/>
      <c r="N96" s="60"/>
      <c r="O96" s="60"/>
      <c r="P96" s="60"/>
      <c r="Q96" s="60"/>
      <c r="R96" s="60"/>
      <c r="S96" s="60"/>
      <c r="T96" s="60"/>
      <c r="U96" s="60"/>
      <c r="V96" s="60"/>
    </row>
    <row r="97" spans="1:16" ht="16.5" thickBot="1" x14ac:dyDescent="0.25">
      <c r="A97" s="40"/>
      <c r="B97" s="75" t="s">
        <v>29</v>
      </c>
      <c r="C97" s="75"/>
      <c r="D97" s="75"/>
      <c r="E97" s="75"/>
      <c r="F97" s="41"/>
      <c r="M97" s="34"/>
    </row>
    <row r="98" spans="1:16" ht="16.5" thickBot="1" x14ac:dyDescent="0.25">
      <c r="A98" s="42"/>
      <c r="B98" s="75" t="s">
        <v>30</v>
      </c>
      <c r="C98" s="75"/>
      <c r="D98" s="75"/>
      <c r="E98" s="75"/>
      <c r="F98" s="43"/>
    </row>
    <row r="102" spans="1:16" ht="18" customHeight="1" x14ac:dyDescent="0.25">
      <c r="A102" s="51"/>
      <c r="B102" s="117" t="s">
        <v>78</v>
      </c>
      <c r="C102" s="117"/>
      <c r="D102" s="117"/>
      <c r="E102" s="52"/>
      <c r="F102" s="52"/>
      <c r="G102" s="7"/>
      <c r="H102" s="7"/>
      <c r="I102" s="7"/>
      <c r="J102" s="7"/>
      <c r="K102" s="117" t="s">
        <v>85</v>
      </c>
      <c r="L102" s="117"/>
      <c r="M102" s="117"/>
      <c r="N102" s="117"/>
      <c r="O102" s="117"/>
      <c r="P102" s="117"/>
    </row>
    <row r="103" spans="1:16" ht="15" customHeight="1" x14ac:dyDescent="0.25">
      <c r="A103" s="51"/>
      <c r="B103" s="117" t="s">
        <v>79</v>
      </c>
      <c r="C103" s="117"/>
      <c r="D103" s="117"/>
      <c r="E103" s="7"/>
      <c r="F103" s="7"/>
      <c r="G103" s="7"/>
      <c r="H103" s="7"/>
      <c r="I103" s="7"/>
      <c r="J103" s="7"/>
      <c r="K103" s="121" t="s">
        <v>86</v>
      </c>
      <c r="L103" s="121"/>
      <c r="M103" s="121"/>
      <c r="N103" s="121"/>
      <c r="O103" s="121"/>
      <c r="P103" s="121"/>
    </row>
    <row r="104" spans="1:16" ht="15" x14ac:dyDescent="0.25">
      <c r="K104" s="121" t="s">
        <v>87</v>
      </c>
      <c r="L104" s="121"/>
      <c r="M104" s="121"/>
      <c r="N104" s="121"/>
      <c r="O104" s="121"/>
      <c r="P104" s="121"/>
    </row>
    <row r="106" spans="1:16" ht="21" customHeight="1" x14ac:dyDescent="0.2">
      <c r="A106" s="53" t="s">
        <v>80</v>
      </c>
      <c r="B106" s="84" t="s">
        <v>88</v>
      </c>
      <c r="C106" s="84"/>
      <c r="D106" s="84"/>
      <c r="E106" s="84"/>
      <c r="F106" s="84"/>
      <c r="G106" s="84"/>
      <c r="H106" s="84"/>
      <c r="I106" s="84"/>
    </row>
    <row r="107" spans="1:16" ht="16.5" customHeight="1" x14ac:dyDescent="0.2">
      <c r="A107" s="51"/>
      <c r="B107" s="84" t="s">
        <v>81</v>
      </c>
      <c r="C107" s="84"/>
      <c r="D107" s="84"/>
      <c r="E107" s="84"/>
      <c r="F107" s="84"/>
      <c r="G107" s="84"/>
      <c r="H107" s="84"/>
      <c r="I107" s="84"/>
      <c r="J107" s="54"/>
    </row>
    <row r="108" spans="1:16" ht="17.25" customHeight="1" x14ac:dyDescent="0.2">
      <c r="A108" s="51"/>
      <c r="B108" s="84" t="s">
        <v>89</v>
      </c>
      <c r="C108" s="84"/>
      <c r="D108" s="84"/>
      <c r="E108" s="84"/>
      <c r="F108" s="84"/>
      <c r="G108" s="84"/>
      <c r="H108" s="84"/>
      <c r="I108" s="84"/>
      <c r="J108" s="84"/>
      <c r="K108" s="84"/>
      <c r="L108" s="84"/>
      <c r="M108" s="84"/>
      <c r="N108" s="84"/>
    </row>
    <row r="109" spans="1:16" ht="18.75" customHeight="1" x14ac:dyDescent="0.2">
      <c r="A109" s="51"/>
      <c r="B109" s="84" t="s">
        <v>90</v>
      </c>
      <c r="C109" s="84"/>
      <c r="D109" s="84"/>
      <c r="E109" s="84"/>
      <c r="F109" s="84"/>
      <c r="G109" s="84"/>
      <c r="H109" s="84"/>
      <c r="I109" s="84"/>
      <c r="J109" s="84"/>
      <c r="K109" s="84"/>
      <c r="L109" s="84"/>
      <c r="M109" s="84"/>
      <c r="N109" s="84"/>
    </row>
    <row r="110" spans="1:16" ht="23.25" customHeight="1" x14ac:dyDescent="0.2">
      <c r="A110" s="51"/>
      <c r="B110" s="84" t="s">
        <v>82</v>
      </c>
      <c r="C110" s="84"/>
      <c r="D110" s="84"/>
      <c r="E110" s="84"/>
      <c r="F110" s="84"/>
      <c r="G110" s="84"/>
      <c r="H110" s="84"/>
      <c r="I110" s="84"/>
      <c r="J110" s="84"/>
      <c r="K110" s="84"/>
      <c r="L110" s="84"/>
      <c r="M110" s="84"/>
      <c r="N110" s="84"/>
    </row>
  </sheetData>
  <mergeCells count="128">
    <mergeCell ref="B106:I106"/>
    <mergeCell ref="B107:I107"/>
    <mergeCell ref="B108:N108"/>
    <mergeCell ref="B109:N109"/>
    <mergeCell ref="B110:N110"/>
    <mergeCell ref="B98:E98"/>
    <mergeCell ref="B102:D102"/>
    <mergeCell ref="K102:P102"/>
    <mergeCell ref="B103:D103"/>
    <mergeCell ref="K103:P103"/>
    <mergeCell ref="K104:P104"/>
    <mergeCell ref="B88:J88"/>
    <mergeCell ref="B89:J89"/>
    <mergeCell ref="B90:J90"/>
    <mergeCell ref="A93:U93"/>
    <mergeCell ref="A95:L95"/>
    <mergeCell ref="B97:E97"/>
    <mergeCell ref="B82:J82"/>
    <mergeCell ref="B83:J83"/>
    <mergeCell ref="B84:J84"/>
    <mergeCell ref="B85:J85"/>
    <mergeCell ref="B86:J86"/>
    <mergeCell ref="B87:J87"/>
    <mergeCell ref="B76:J76"/>
    <mergeCell ref="B77:J77"/>
    <mergeCell ref="B78:J78"/>
    <mergeCell ref="B79:J79"/>
    <mergeCell ref="B80:J80"/>
    <mergeCell ref="B81:J81"/>
    <mergeCell ref="A73:A74"/>
    <mergeCell ref="B73:J74"/>
    <mergeCell ref="K73:R73"/>
    <mergeCell ref="S73:T73"/>
    <mergeCell ref="U73:U74"/>
    <mergeCell ref="B75:J75"/>
    <mergeCell ref="B66:J66"/>
    <mergeCell ref="S66:T66"/>
    <mergeCell ref="B67:J67"/>
    <mergeCell ref="S67:T67"/>
    <mergeCell ref="A69:R69"/>
    <mergeCell ref="A71:V7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B52:J52"/>
    <mergeCell ref="S52:T52"/>
    <mergeCell ref="B53:J53"/>
    <mergeCell ref="S53:T53"/>
    <mergeCell ref="B54:J54"/>
    <mergeCell ref="S54:T54"/>
    <mergeCell ref="B49:J49"/>
    <mergeCell ref="S49:T49"/>
    <mergeCell ref="B50:J50"/>
    <mergeCell ref="S50:T50"/>
    <mergeCell ref="B51:J51"/>
    <mergeCell ref="S51:T51"/>
    <mergeCell ref="B46:J46"/>
    <mergeCell ref="S46:T46"/>
    <mergeCell ref="B47:J47"/>
    <mergeCell ref="S47:T47"/>
    <mergeCell ref="B48:J48"/>
    <mergeCell ref="S48:T48"/>
    <mergeCell ref="B43:J43"/>
    <mergeCell ref="S43:T43"/>
    <mergeCell ref="B44:J44"/>
    <mergeCell ref="S44:T44"/>
    <mergeCell ref="B45:J45"/>
    <mergeCell ref="S45:T45"/>
    <mergeCell ref="B40:J40"/>
    <mergeCell ref="S40:T40"/>
    <mergeCell ref="B41:J41"/>
    <mergeCell ref="S41:T41"/>
    <mergeCell ref="B42:J42"/>
    <mergeCell ref="S42:T42"/>
    <mergeCell ref="B37:J37"/>
    <mergeCell ref="S37:T37"/>
    <mergeCell ref="B38:J38"/>
    <mergeCell ref="S38:T38"/>
    <mergeCell ref="B39:J39"/>
    <mergeCell ref="S39:T39"/>
    <mergeCell ref="B34:J34"/>
    <mergeCell ref="S34:T34"/>
    <mergeCell ref="B35:J35"/>
    <mergeCell ref="S35:T35"/>
    <mergeCell ref="B36:J36"/>
    <mergeCell ref="S36:T36"/>
    <mergeCell ref="A30:V30"/>
    <mergeCell ref="A32:A33"/>
    <mergeCell ref="B32:J33"/>
    <mergeCell ref="K32:R32"/>
    <mergeCell ref="S32:T32"/>
    <mergeCell ref="U32:U33"/>
    <mergeCell ref="S33:T33"/>
    <mergeCell ref="C23:F23"/>
    <mergeCell ref="J23:S23"/>
    <mergeCell ref="B25:G25"/>
    <mergeCell ref="A27:V27"/>
    <mergeCell ref="A28:V28"/>
    <mergeCell ref="B29:J29"/>
    <mergeCell ref="C17:V17"/>
    <mergeCell ref="C18:S18"/>
    <mergeCell ref="C19:S19"/>
    <mergeCell ref="C20:S20"/>
    <mergeCell ref="C22:H22"/>
    <mergeCell ref="J22:S22"/>
    <mergeCell ref="A9:V9"/>
    <mergeCell ref="C12:S12"/>
    <mergeCell ref="C13:S13"/>
    <mergeCell ref="C14:S14"/>
    <mergeCell ref="C15:S15"/>
    <mergeCell ref="C16:S16"/>
    <mergeCell ref="U1:V1"/>
    <mergeCell ref="A3:G3"/>
    <mergeCell ref="A4:E4"/>
    <mergeCell ref="A6:E6"/>
    <mergeCell ref="A7:B7"/>
    <mergeCell ref="A8:E8"/>
  </mergeCells>
  <dataValidations count="7">
    <dataValidation allowBlank="1" showInputMessage="1" showErrorMessage="1" prompt="Proszę wpisać prognozowaną liczbę uczniów bez spacji i kropek" sqref="P36:Q36 M36:N36 K36"/>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kwotę bez spacji i kropek" sqref="K42 N44 N47 L40 R41 M43 N50 P47:Q47 K48 M51:N51 K51 O41 P50:Q51 P44:Q44 M46 M49 K45 S83:T84 S85 K81 K65:R65 K86:Q87 L82:M82 K84:O84 P83:Q84 N83:O83 O85 S86:T87"/>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 allowBlank="1" showInputMessage="1" showErrorMessage="1" prompt="Proszę wpisać Kod TERYT, obowiązujący od 1 stycznia 2018 r. (w przypadku gmin kod 7 - cyfrowy)." sqref="A6:E6"/>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V110"/>
  <sheetViews>
    <sheetView zoomScale="90" zoomScaleNormal="90" workbookViewId="0">
      <selection activeCell="C20" sqref="C20:S20"/>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02" t="s">
        <v>83</v>
      </c>
      <c r="V1" s="103"/>
    </row>
    <row r="3" spans="1:22" x14ac:dyDescent="0.2">
      <c r="A3" s="104" t="s">
        <v>0</v>
      </c>
      <c r="B3" s="104"/>
      <c r="C3" s="104"/>
      <c r="D3" s="104"/>
      <c r="E3" s="104"/>
      <c r="F3" s="104"/>
      <c r="G3" s="104"/>
      <c r="O3" s="62"/>
      <c r="P3" s="62"/>
    </row>
    <row r="4" spans="1:22" ht="55.15" customHeight="1" x14ac:dyDescent="0.2">
      <c r="A4" s="105"/>
      <c r="B4" s="105"/>
      <c r="C4" s="105"/>
      <c r="D4" s="105"/>
      <c r="E4" s="105"/>
    </row>
    <row r="5" spans="1:22" x14ac:dyDescent="0.2">
      <c r="A5" s="15" t="s">
        <v>1</v>
      </c>
      <c r="B5" s="15"/>
      <c r="F5" s="24"/>
      <c r="G5" s="24"/>
    </row>
    <row r="6" spans="1:22" ht="41.45" customHeight="1" x14ac:dyDescent="0.2">
      <c r="A6" s="106"/>
      <c r="B6" s="106"/>
      <c r="C6" s="106"/>
      <c r="D6" s="106"/>
      <c r="E6" s="106"/>
      <c r="F6" s="24"/>
      <c r="G6" s="24"/>
    </row>
    <row r="7" spans="1:22" x14ac:dyDescent="0.2">
      <c r="A7" s="107"/>
      <c r="B7" s="107"/>
      <c r="C7" s="24"/>
      <c r="D7" s="24"/>
      <c r="E7" s="24"/>
      <c r="F7" s="24"/>
      <c r="G7" s="24"/>
    </row>
    <row r="8" spans="1:22" x14ac:dyDescent="0.2">
      <c r="A8" s="107"/>
      <c r="B8" s="107"/>
      <c r="C8" s="107"/>
      <c r="D8" s="107"/>
      <c r="E8" s="107"/>
      <c r="F8" s="24"/>
      <c r="G8" s="24"/>
    </row>
    <row r="9" spans="1:22" ht="73.5" customHeight="1" x14ac:dyDescent="0.2">
      <c r="A9" s="108" t="s">
        <v>50</v>
      </c>
      <c r="B9" s="108"/>
      <c r="C9" s="108"/>
      <c r="D9" s="108"/>
      <c r="E9" s="108"/>
      <c r="F9" s="108"/>
      <c r="G9" s="108"/>
      <c r="H9" s="108"/>
      <c r="I9" s="108"/>
      <c r="J9" s="108"/>
      <c r="K9" s="108"/>
      <c r="L9" s="108"/>
      <c r="M9" s="108"/>
      <c r="N9" s="108"/>
      <c r="O9" s="108"/>
      <c r="P9" s="108"/>
      <c r="Q9" s="108"/>
      <c r="R9" s="108"/>
      <c r="S9" s="108"/>
      <c r="T9" s="108"/>
      <c r="U9" s="108"/>
      <c r="V9" s="108"/>
    </row>
    <row r="10" spans="1:22" ht="14.45" customHeight="1" x14ac:dyDescent="0.2">
      <c r="A10" s="49" t="s">
        <v>51</v>
      </c>
      <c r="B10" s="17"/>
      <c r="C10" s="17"/>
      <c r="D10" s="17"/>
      <c r="E10" s="17"/>
      <c r="F10" s="17"/>
      <c r="G10" s="17"/>
      <c r="H10" s="17"/>
      <c r="I10" s="17"/>
      <c r="J10" s="17"/>
      <c r="K10" s="17"/>
      <c r="L10" s="17"/>
      <c r="M10" s="17"/>
      <c r="N10" s="17"/>
      <c r="O10" s="17"/>
      <c r="P10" s="17"/>
      <c r="Q10" s="17"/>
      <c r="R10" s="7"/>
      <c r="S10" s="7"/>
      <c r="T10" s="7"/>
      <c r="U10" s="7"/>
      <c r="V10" s="7"/>
    </row>
    <row r="11" spans="1:22" ht="14.45" customHeight="1" x14ac:dyDescent="0.2">
      <c r="A11" s="7"/>
      <c r="B11" s="17"/>
      <c r="C11" s="17"/>
      <c r="D11" s="17"/>
      <c r="E11" s="17"/>
      <c r="F11" s="17"/>
      <c r="G11" s="17"/>
      <c r="H11" s="17"/>
      <c r="I11" s="17"/>
      <c r="J11" s="17"/>
      <c r="K11" s="17"/>
      <c r="L11" s="17"/>
      <c r="M11" s="17"/>
      <c r="N11" s="17"/>
      <c r="O11" s="17"/>
      <c r="P11" s="17"/>
      <c r="Q11" s="17"/>
      <c r="R11" s="7"/>
      <c r="S11" s="7"/>
      <c r="T11" s="7"/>
      <c r="U11" s="7"/>
      <c r="V11" s="7"/>
    </row>
    <row r="12" spans="1:22" ht="14.45" customHeight="1" x14ac:dyDescent="0.2">
      <c r="A12" s="7"/>
      <c r="B12" s="9"/>
      <c r="C12" s="113" t="s">
        <v>12</v>
      </c>
      <c r="D12" s="111"/>
      <c r="E12" s="111"/>
      <c r="F12" s="111"/>
      <c r="G12" s="111"/>
      <c r="H12" s="111"/>
      <c r="I12" s="111"/>
      <c r="J12" s="111"/>
      <c r="K12" s="111"/>
      <c r="L12" s="111"/>
      <c r="M12" s="111"/>
      <c r="N12" s="111"/>
      <c r="O12" s="111"/>
      <c r="P12" s="111"/>
      <c r="Q12" s="111"/>
      <c r="R12" s="111"/>
      <c r="S12" s="111"/>
      <c r="T12" s="7"/>
      <c r="U12" s="7"/>
      <c r="V12" s="7"/>
    </row>
    <row r="13" spans="1:22" ht="14.45" customHeight="1" x14ac:dyDescent="0.2">
      <c r="A13" s="7"/>
      <c r="B13" s="9"/>
      <c r="C13" s="113" t="s">
        <v>13</v>
      </c>
      <c r="D13" s="111"/>
      <c r="E13" s="111"/>
      <c r="F13" s="111"/>
      <c r="G13" s="111"/>
      <c r="H13" s="111"/>
      <c r="I13" s="111"/>
      <c r="J13" s="111"/>
      <c r="K13" s="111"/>
      <c r="L13" s="111"/>
      <c r="M13" s="111"/>
      <c r="N13" s="111"/>
      <c r="O13" s="111"/>
      <c r="P13" s="111"/>
      <c r="Q13" s="111"/>
      <c r="R13" s="111"/>
      <c r="S13" s="111"/>
      <c r="T13" s="7"/>
      <c r="U13" s="7"/>
      <c r="V13" s="7"/>
    </row>
    <row r="14" spans="1:22" ht="14.45" customHeight="1" x14ac:dyDescent="0.2">
      <c r="A14" s="7"/>
      <c r="B14" s="9"/>
      <c r="C14" s="113" t="s">
        <v>14</v>
      </c>
      <c r="D14" s="111"/>
      <c r="E14" s="111"/>
      <c r="F14" s="111"/>
      <c r="G14" s="111"/>
      <c r="H14" s="111"/>
      <c r="I14" s="111"/>
      <c r="J14" s="111"/>
      <c r="K14" s="111"/>
      <c r="L14" s="111"/>
      <c r="M14" s="111"/>
      <c r="N14" s="111"/>
      <c r="O14" s="111"/>
      <c r="P14" s="111"/>
      <c r="Q14" s="111"/>
      <c r="R14" s="111"/>
      <c r="S14" s="111"/>
      <c r="T14" s="7"/>
      <c r="U14" s="7"/>
      <c r="V14" s="7"/>
    </row>
    <row r="15" spans="1:22" ht="14.45" customHeight="1" x14ac:dyDescent="0.2">
      <c r="A15" s="7"/>
      <c r="B15" s="9"/>
      <c r="C15" s="113" t="s">
        <v>15</v>
      </c>
      <c r="D15" s="111"/>
      <c r="E15" s="111"/>
      <c r="F15" s="111"/>
      <c r="G15" s="111"/>
      <c r="H15" s="111"/>
      <c r="I15" s="111"/>
      <c r="J15" s="111"/>
      <c r="K15" s="111"/>
      <c r="L15" s="111"/>
      <c r="M15" s="111"/>
      <c r="N15" s="111"/>
      <c r="O15" s="111"/>
      <c r="P15" s="111"/>
      <c r="Q15" s="111"/>
      <c r="R15" s="111"/>
      <c r="S15" s="111"/>
      <c r="T15" s="7"/>
      <c r="U15" s="7"/>
      <c r="V15" s="7"/>
    </row>
    <row r="16" spans="1:22" ht="14.45" customHeight="1" x14ac:dyDescent="0.2">
      <c r="A16" s="7"/>
      <c r="B16" s="9"/>
      <c r="C16" s="113" t="s">
        <v>16</v>
      </c>
      <c r="D16" s="111"/>
      <c r="E16" s="111"/>
      <c r="F16" s="111"/>
      <c r="G16" s="111"/>
      <c r="H16" s="111"/>
      <c r="I16" s="111"/>
      <c r="J16" s="111"/>
      <c r="K16" s="111"/>
      <c r="L16" s="111"/>
      <c r="M16" s="111"/>
      <c r="N16" s="111"/>
      <c r="O16" s="111"/>
      <c r="P16" s="111"/>
      <c r="Q16" s="111"/>
      <c r="R16" s="111"/>
      <c r="S16" s="111"/>
      <c r="T16" s="7"/>
      <c r="U16" s="7"/>
      <c r="V16" s="7"/>
    </row>
    <row r="17" spans="1:22" ht="14.45" customHeight="1" x14ac:dyDescent="0.2">
      <c r="A17" s="7"/>
      <c r="B17" s="9"/>
      <c r="C17" s="113" t="s">
        <v>21</v>
      </c>
      <c r="D17" s="116"/>
      <c r="E17" s="116"/>
      <c r="F17" s="116"/>
      <c r="G17" s="116"/>
      <c r="H17" s="116"/>
      <c r="I17" s="116"/>
      <c r="J17" s="116"/>
      <c r="K17" s="116"/>
      <c r="L17" s="116"/>
      <c r="M17" s="116"/>
      <c r="N17" s="116"/>
      <c r="O17" s="116"/>
      <c r="P17" s="116"/>
      <c r="Q17" s="116"/>
      <c r="R17" s="116"/>
      <c r="S17" s="116"/>
      <c r="T17" s="116"/>
      <c r="U17" s="116"/>
      <c r="V17" s="116"/>
    </row>
    <row r="18" spans="1:22" s="2" customFormat="1" ht="14.45" customHeight="1" x14ac:dyDescent="0.2">
      <c r="A18" s="7"/>
      <c r="B18" s="9"/>
      <c r="C18" s="113" t="s">
        <v>22</v>
      </c>
      <c r="D18" s="111"/>
      <c r="E18" s="111"/>
      <c r="F18" s="111"/>
      <c r="G18" s="111"/>
      <c r="H18" s="111"/>
      <c r="I18" s="111"/>
      <c r="J18" s="111"/>
      <c r="K18" s="111"/>
      <c r="L18" s="111"/>
      <c r="M18" s="111"/>
      <c r="N18" s="111"/>
      <c r="O18" s="111"/>
      <c r="P18" s="111"/>
      <c r="Q18" s="111"/>
      <c r="R18" s="111"/>
      <c r="S18" s="111"/>
      <c r="T18" s="7"/>
      <c r="U18" s="7"/>
      <c r="V18" s="7"/>
    </row>
    <row r="19" spans="1:22" ht="14.45" customHeight="1" x14ac:dyDescent="0.2">
      <c r="A19" s="7"/>
      <c r="B19" s="9"/>
      <c r="C19" s="113" t="s">
        <v>23</v>
      </c>
      <c r="D19" s="111"/>
      <c r="E19" s="111"/>
      <c r="F19" s="111"/>
      <c r="G19" s="111"/>
      <c r="H19" s="111"/>
      <c r="I19" s="111"/>
      <c r="J19" s="111"/>
      <c r="K19" s="111"/>
      <c r="L19" s="111"/>
      <c r="M19" s="111"/>
      <c r="N19" s="111"/>
      <c r="O19" s="111"/>
      <c r="P19" s="111"/>
      <c r="Q19" s="111"/>
      <c r="R19" s="111"/>
      <c r="S19" s="111"/>
      <c r="T19" s="7"/>
      <c r="U19" s="7"/>
      <c r="V19" s="7"/>
    </row>
    <row r="20" spans="1:22" ht="14.45" customHeight="1" x14ac:dyDescent="0.2">
      <c r="A20" s="7"/>
      <c r="B20" s="9" t="s">
        <v>84</v>
      </c>
      <c r="C20" s="113" t="s">
        <v>24</v>
      </c>
      <c r="D20" s="111"/>
      <c r="E20" s="111"/>
      <c r="F20" s="111"/>
      <c r="G20" s="111"/>
      <c r="H20" s="111"/>
      <c r="I20" s="111"/>
      <c r="J20" s="111"/>
      <c r="K20" s="111"/>
      <c r="L20" s="111"/>
      <c r="M20" s="111"/>
      <c r="N20" s="111"/>
      <c r="O20" s="111"/>
      <c r="P20" s="111"/>
      <c r="Q20" s="111"/>
      <c r="R20" s="111"/>
      <c r="S20" s="111"/>
      <c r="T20" s="7"/>
      <c r="U20" s="7"/>
      <c r="V20" s="7"/>
    </row>
    <row r="21" spans="1:22" ht="14.45" customHeight="1" x14ac:dyDescent="0.2">
      <c r="A21" s="7"/>
      <c r="B21" s="7"/>
      <c r="C21" s="7"/>
      <c r="D21" s="7"/>
      <c r="E21" s="7"/>
      <c r="F21" s="7"/>
      <c r="G21" s="7"/>
      <c r="H21" s="7"/>
      <c r="I21" s="7"/>
      <c r="J21" s="7"/>
      <c r="K21" s="7"/>
      <c r="L21" s="7"/>
      <c r="M21" s="7"/>
      <c r="N21" s="7"/>
      <c r="O21" s="7"/>
      <c r="P21" s="7"/>
      <c r="Q21" s="7"/>
      <c r="R21" s="7"/>
      <c r="S21" s="7"/>
      <c r="T21" s="7"/>
      <c r="U21" s="7"/>
      <c r="V21" s="7"/>
    </row>
    <row r="22" spans="1:22" ht="14.45" customHeight="1" x14ac:dyDescent="0.2">
      <c r="A22" s="7"/>
      <c r="B22" s="4"/>
      <c r="C22" s="114" t="s">
        <v>2</v>
      </c>
      <c r="D22" s="112"/>
      <c r="E22" s="112"/>
      <c r="F22" s="112"/>
      <c r="G22" s="112"/>
      <c r="H22" s="115"/>
      <c r="I22" s="24"/>
      <c r="J22" s="115"/>
      <c r="K22" s="115"/>
      <c r="L22" s="115"/>
      <c r="M22" s="115"/>
      <c r="N22" s="115"/>
      <c r="O22" s="115"/>
      <c r="P22" s="115"/>
      <c r="Q22" s="115"/>
      <c r="R22" s="115"/>
      <c r="S22" s="115"/>
      <c r="T22" s="7"/>
      <c r="U22" s="7"/>
      <c r="V22" s="7"/>
    </row>
    <row r="23" spans="1:22" ht="14.45" customHeight="1" x14ac:dyDescent="0.2">
      <c r="A23" s="7"/>
      <c r="B23" s="5"/>
      <c r="C23" s="110" t="s">
        <v>25</v>
      </c>
      <c r="D23" s="110"/>
      <c r="E23" s="110"/>
      <c r="F23" s="110"/>
      <c r="G23" s="3"/>
      <c r="H23" s="23"/>
      <c r="I23" s="24"/>
      <c r="J23" s="111"/>
      <c r="K23" s="111"/>
      <c r="L23" s="111"/>
      <c r="M23" s="111"/>
      <c r="N23" s="111"/>
      <c r="O23" s="111"/>
      <c r="P23" s="111"/>
      <c r="Q23" s="111"/>
      <c r="R23" s="111"/>
      <c r="S23" s="111"/>
      <c r="T23" s="7"/>
      <c r="U23" s="7"/>
      <c r="V23" s="7"/>
    </row>
    <row r="24" spans="1:22" ht="14.45" customHeight="1" x14ac:dyDescent="0.2">
      <c r="A24" s="7"/>
      <c r="B24" s="2"/>
      <c r="T24" s="7"/>
      <c r="U24" s="7"/>
      <c r="V24" s="7"/>
    </row>
    <row r="25" spans="1:22" ht="14.45" customHeight="1" x14ac:dyDescent="0.2">
      <c r="A25" s="11"/>
      <c r="B25" s="112" t="s">
        <v>3</v>
      </c>
      <c r="C25" s="112"/>
      <c r="D25" s="112"/>
      <c r="E25" s="112"/>
      <c r="F25" s="112"/>
      <c r="G25" s="112"/>
      <c r="H25" s="21"/>
      <c r="I25" s="21"/>
      <c r="J25" s="21"/>
      <c r="T25" s="11"/>
      <c r="U25" s="11"/>
      <c r="V25" s="11"/>
    </row>
    <row r="26" spans="1:22" ht="14.45" customHeight="1" x14ac:dyDescent="0.2">
      <c r="A26" s="11"/>
      <c r="B26" s="2"/>
      <c r="E26" s="21"/>
      <c r="F26" s="21"/>
      <c r="G26" s="21"/>
      <c r="H26" s="21"/>
      <c r="I26" s="21"/>
      <c r="J26" s="21"/>
      <c r="T26" s="11"/>
      <c r="U26" s="11"/>
      <c r="V26" s="11"/>
    </row>
    <row r="27" spans="1:22" ht="14.45" customHeight="1" x14ac:dyDescent="0.2">
      <c r="A27" s="122" t="s">
        <v>17</v>
      </c>
      <c r="B27" s="122"/>
      <c r="C27" s="122"/>
      <c r="D27" s="122"/>
      <c r="E27" s="122"/>
      <c r="F27" s="122"/>
      <c r="G27" s="122"/>
      <c r="H27" s="122"/>
      <c r="I27" s="122"/>
      <c r="J27" s="122"/>
      <c r="K27" s="122"/>
      <c r="L27" s="122"/>
      <c r="M27" s="122"/>
      <c r="N27" s="122"/>
      <c r="O27" s="122"/>
      <c r="P27" s="122"/>
      <c r="Q27" s="122"/>
      <c r="R27" s="122"/>
      <c r="S27" s="122"/>
      <c r="T27" s="122"/>
      <c r="U27" s="122"/>
      <c r="V27" s="122"/>
    </row>
    <row r="28" spans="1:22" ht="14.45" customHeight="1" x14ac:dyDescent="0.2">
      <c r="A28" s="122" t="s">
        <v>18</v>
      </c>
      <c r="B28" s="122"/>
      <c r="C28" s="122"/>
      <c r="D28" s="122"/>
      <c r="E28" s="122"/>
      <c r="F28" s="122"/>
      <c r="G28" s="122"/>
      <c r="H28" s="122"/>
      <c r="I28" s="122"/>
      <c r="J28" s="122"/>
      <c r="K28" s="122"/>
      <c r="L28" s="122"/>
      <c r="M28" s="122"/>
      <c r="N28" s="122"/>
      <c r="O28" s="122"/>
      <c r="P28" s="122"/>
      <c r="Q28" s="122"/>
      <c r="R28" s="122"/>
      <c r="S28" s="122"/>
      <c r="T28" s="122"/>
      <c r="U28" s="122"/>
      <c r="V28" s="122"/>
    </row>
    <row r="29" spans="1:22" ht="14.45" customHeight="1" x14ac:dyDescent="0.2">
      <c r="A29" s="12"/>
      <c r="B29" s="109"/>
      <c r="C29" s="109"/>
      <c r="D29" s="109"/>
      <c r="E29" s="109"/>
      <c r="F29" s="109"/>
      <c r="G29" s="109"/>
      <c r="H29" s="109"/>
      <c r="I29" s="109"/>
      <c r="J29" s="109"/>
      <c r="K29" s="13"/>
      <c r="L29" s="13"/>
      <c r="M29" s="13"/>
      <c r="N29" s="13"/>
      <c r="O29" s="13"/>
      <c r="P29" s="13"/>
      <c r="Q29" s="13"/>
      <c r="R29" s="13"/>
      <c r="S29" s="13"/>
      <c r="T29" s="13"/>
      <c r="U29" s="13"/>
      <c r="V29" s="14"/>
    </row>
    <row r="30" spans="1:22" ht="48" customHeight="1" x14ac:dyDescent="0.2">
      <c r="A30" s="76" t="s">
        <v>52</v>
      </c>
      <c r="B30" s="76"/>
      <c r="C30" s="76"/>
      <c r="D30" s="76"/>
      <c r="E30" s="76"/>
      <c r="F30" s="76"/>
      <c r="G30" s="76"/>
      <c r="H30" s="76"/>
      <c r="I30" s="76"/>
      <c r="J30" s="76"/>
      <c r="K30" s="76"/>
      <c r="L30" s="76"/>
      <c r="M30" s="76"/>
      <c r="N30" s="76"/>
      <c r="O30" s="76"/>
      <c r="P30" s="76"/>
      <c r="Q30" s="76"/>
      <c r="R30" s="76"/>
      <c r="S30" s="76"/>
      <c r="T30" s="76"/>
      <c r="U30" s="76"/>
      <c r="V30" s="76"/>
    </row>
    <row r="32" spans="1:22" ht="78" customHeight="1" x14ac:dyDescent="0.2">
      <c r="A32" s="77" t="s">
        <v>4</v>
      </c>
      <c r="B32" s="77" t="s">
        <v>26</v>
      </c>
      <c r="C32" s="77"/>
      <c r="D32" s="77"/>
      <c r="E32" s="77"/>
      <c r="F32" s="77"/>
      <c r="G32" s="77"/>
      <c r="H32" s="77"/>
      <c r="I32" s="77"/>
      <c r="J32" s="77"/>
      <c r="K32" s="69" t="s">
        <v>64</v>
      </c>
      <c r="L32" s="70"/>
      <c r="M32" s="70"/>
      <c r="N32" s="70"/>
      <c r="O32" s="70"/>
      <c r="P32" s="70"/>
      <c r="Q32" s="70"/>
      <c r="R32" s="71"/>
      <c r="S32" s="69" t="s">
        <v>65</v>
      </c>
      <c r="T32" s="71"/>
      <c r="U32" s="97" t="s">
        <v>5</v>
      </c>
    </row>
    <row r="33" spans="1:21" ht="28.5" customHeight="1" x14ac:dyDescent="0.2">
      <c r="A33" s="77"/>
      <c r="B33" s="77"/>
      <c r="C33" s="77"/>
      <c r="D33" s="77"/>
      <c r="E33" s="77"/>
      <c r="F33" s="77"/>
      <c r="G33" s="77"/>
      <c r="H33" s="77"/>
      <c r="I33" s="77"/>
      <c r="J33" s="77"/>
      <c r="K33" s="61" t="s">
        <v>6</v>
      </c>
      <c r="L33" s="61" t="s">
        <v>7</v>
      </c>
      <c r="M33" s="61" t="s">
        <v>8</v>
      </c>
      <c r="N33" s="61" t="s">
        <v>9</v>
      </c>
      <c r="O33" s="61" t="s">
        <v>10</v>
      </c>
      <c r="P33" s="61" t="s">
        <v>11</v>
      </c>
      <c r="Q33" s="61" t="s">
        <v>19</v>
      </c>
      <c r="R33" s="61" t="s">
        <v>20</v>
      </c>
      <c r="S33" s="99" t="s">
        <v>8</v>
      </c>
      <c r="T33" s="100"/>
      <c r="U33" s="98"/>
    </row>
    <row r="34" spans="1:21" x14ac:dyDescent="0.2">
      <c r="A34" s="4">
        <v>1</v>
      </c>
      <c r="B34" s="81">
        <v>2</v>
      </c>
      <c r="C34" s="82"/>
      <c r="D34" s="82"/>
      <c r="E34" s="82"/>
      <c r="F34" s="82"/>
      <c r="G34" s="82"/>
      <c r="H34" s="82"/>
      <c r="I34" s="82"/>
      <c r="J34" s="83"/>
      <c r="K34" s="4">
        <v>3</v>
      </c>
      <c r="L34" s="4">
        <v>4</v>
      </c>
      <c r="M34" s="4">
        <v>5</v>
      </c>
      <c r="N34" s="4">
        <v>6</v>
      </c>
      <c r="O34" s="4">
        <v>7</v>
      </c>
      <c r="P34" s="4">
        <v>8</v>
      </c>
      <c r="Q34" s="4">
        <v>9</v>
      </c>
      <c r="R34" s="4">
        <v>10</v>
      </c>
      <c r="S34" s="81">
        <v>11</v>
      </c>
      <c r="T34" s="83"/>
      <c r="U34" s="4">
        <v>12</v>
      </c>
    </row>
    <row r="35" spans="1:21" ht="25.5" customHeight="1" x14ac:dyDescent="0.2">
      <c r="A35" s="6">
        <v>1</v>
      </c>
      <c r="B35" s="72" t="s">
        <v>27</v>
      </c>
      <c r="C35" s="73"/>
      <c r="D35" s="73"/>
      <c r="E35" s="73"/>
      <c r="F35" s="73"/>
      <c r="G35" s="73"/>
      <c r="H35" s="73"/>
      <c r="I35" s="73"/>
      <c r="J35" s="74"/>
      <c r="K35" s="25"/>
      <c r="L35" s="26"/>
      <c r="M35" s="25"/>
      <c r="N35" s="25"/>
      <c r="O35" s="26"/>
      <c r="P35" s="25"/>
      <c r="Q35" s="25"/>
      <c r="R35" s="26"/>
      <c r="S35" s="85"/>
      <c r="T35" s="86"/>
      <c r="U35" s="25"/>
    </row>
    <row r="36" spans="1:21" ht="141.75" customHeight="1" x14ac:dyDescent="0.2">
      <c r="A36" s="6">
        <v>2</v>
      </c>
      <c r="B36" s="72" t="s">
        <v>53</v>
      </c>
      <c r="C36" s="73"/>
      <c r="D36" s="73"/>
      <c r="E36" s="73"/>
      <c r="F36" s="73"/>
      <c r="G36" s="73"/>
      <c r="H36" s="73"/>
      <c r="I36" s="73"/>
      <c r="J36" s="74"/>
      <c r="K36" s="26"/>
      <c r="L36" s="25"/>
      <c r="M36" s="26"/>
      <c r="N36" s="26"/>
      <c r="O36" s="25"/>
      <c r="P36" s="26"/>
      <c r="Q36" s="26"/>
      <c r="R36" s="25"/>
      <c r="S36" s="87"/>
      <c r="T36" s="88"/>
      <c r="U36" s="25"/>
    </row>
    <row r="37" spans="1:21" ht="45" customHeight="1" x14ac:dyDescent="0.2">
      <c r="A37" s="6">
        <v>3</v>
      </c>
      <c r="B37" s="72" t="s">
        <v>27</v>
      </c>
      <c r="C37" s="73"/>
      <c r="D37" s="73"/>
      <c r="E37" s="73"/>
      <c r="F37" s="73"/>
      <c r="G37" s="73"/>
      <c r="H37" s="73"/>
      <c r="I37" s="73"/>
      <c r="J37" s="74"/>
      <c r="K37" s="26"/>
      <c r="L37" s="25"/>
      <c r="M37" s="26"/>
      <c r="N37" s="26"/>
      <c r="O37" s="25"/>
      <c r="P37" s="26"/>
      <c r="Q37" s="26"/>
      <c r="R37" s="25"/>
      <c r="S37" s="87"/>
      <c r="T37" s="88"/>
      <c r="U37" s="25"/>
    </row>
    <row r="38" spans="1:21" ht="138.75" customHeight="1" x14ac:dyDescent="0.2">
      <c r="A38" s="6">
        <v>4</v>
      </c>
      <c r="B38" s="72" t="s">
        <v>54</v>
      </c>
      <c r="C38" s="73"/>
      <c r="D38" s="73"/>
      <c r="E38" s="73"/>
      <c r="F38" s="73"/>
      <c r="G38" s="73"/>
      <c r="H38" s="73"/>
      <c r="I38" s="73"/>
      <c r="J38" s="74"/>
      <c r="K38" s="26"/>
      <c r="L38" s="25"/>
      <c r="M38" s="26"/>
      <c r="N38" s="26"/>
      <c r="O38" s="25"/>
      <c r="P38" s="26"/>
      <c r="Q38" s="26"/>
      <c r="R38" s="25"/>
      <c r="S38" s="87"/>
      <c r="T38" s="88"/>
      <c r="U38" s="25"/>
    </row>
    <row r="39" spans="1:21" ht="66.75" customHeight="1" x14ac:dyDescent="0.2">
      <c r="A39" s="6">
        <v>5</v>
      </c>
      <c r="B39" s="72" t="s">
        <v>55</v>
      </c>
      <c r="C39" s="73"/>
      <c r="D39" s="73"/>
      <c r="E39" s="73"/>
      <c r="F39" s="73"/>
      <c r="G39" s="73"/>
      <c r="H39" s="73"/>
      <c r="I39" s="73"/>
      <c r="J39" s="74"/>
      <c r="K39" s="26"/>
      <c r="L39" s="25"/>
      <c r="M39" s="26"/>
      <c r="N39" s="26"/>
      <c r="O39" s="25"/>
      <c r="P39" s="26"/>
      <c r="Q39" s="26"/>
      <c r="R39" s="25"/>
      <c r="S39" s="87"/>
      <c r="T39" s="88"/>
      <c r="U39" s="25"/>
    </row>
    <row r="40" spans="1:21" ht="75" customHeight="1" x14ac:dyDescent="0.2">
      <c r="A40" s="6">
        <v>6</v>
      </c>
      <c r="B40" s="72" t="s">
        <v>36</v>
      </c>
      <c r="C40" s="73"/>
      <c r="D40" s="73"/>
      <c r="E40" s="73"/>
      <c r="F40" s="73"/>
      <c r="G40" s="73"/>
      <c r="H40" s="73"/>
      <c r="I40" s="73"/>
      <c r="J40" s="74"/>
      <c r="K40" s="27"/>
      <c r="L40" s="10">
        <f>L35*1485</f>
        <v>0</v>
      </c>
      <c r="M40" s="27"/>
      <c r="N40" s="27"/>
      <c r="O40" s="27"/>
      <c r="P40" s="27"/>
      <c r="Q40" s="27"/>
      <c r="R40" s="27"/>
      <c r="S40" s="89"/>
      <c r="T40" s="90"/>
      <c r="U40" s="28">
        <f>L40</f>
        <v>0</v>
      </c>
    </row>
    <row r="41" spans="1:21" ht="78" customHeight="1" x14ac:dyDescent="0.2">
      <c r="A41" s="6">
        <v>7</v>
      </c>
      <c r="B41" s="72" t="s">
        <v>35</v>
      </c>
      <c r="C41" s="73"/>
      <c r="D41" s="73"/>
      <c r="E41" s="73"/>
      <c r="F41" s="73"/>
      <c r="G41" s="73"/>
      <c r="H41" s="73"/>
      <c r="I41" s="73"/>
      <c r="J41" s="74"/>
      <c r="K41" s="27"/>
      <c r="L41" s="27"/>
      <c r="M41" s="27"/>
      <c r="N41" s="27"/>
      <c r="O41" s="10">
        <f>O35*3564</f>
        <v>0</v>
      </c>
      <c r="P41" s="27"/>
      <c r="Q41" s="27"/>
      <c r="R41" s="10">
        <f>R35*4950</f>
        <v>0</v>
      </c>
      <c r="S41" s="89"/>
      <c r="T41" s="90"/>
      <c r="U41" s="28">
        <f>O41+R41</f>
        <v>0</v>
      </c>
    </row>
    <row r="42" spans="1:21" ht="78" customHeight="1" x14ac:dyDescent="0.2">
      <c r="A42" s="6">
        <v>8</v>
      </c>
      <c r="B42" s="72" t="s">
        <v>37</v>
      </c>
      <c r="C42" s="73"/>
      <c r="D42" s="73"/>
      <c r="E42" s="73"/>
      <c r="F42" s="73"/>
      <c r="G42" s="73"/>
      <c r="H42" s="73"/>
      <c r="I42" s="73"/>
      <c r="J42" s="74"/>
      <c r="K42" s="10">
        <f>K36*1485</f>
        <v>0</v>
      </c>
      <c r="L42" s="27"/>
      <c r="M42" s="27"/>
      <c r="N42" s="27"/>
      <c r="O42" s="27"/>
      <c r="P42" s="27"/>
      <c r="Q42" s="27"/>
      <c r="R42" s="27"/>
      <c r="S42" s="89"/>
      <c r="T42" s="90"/>
      <c r="U42" s="28">
        <f>K42</f>
        <v>0</v>
      </c>
    </row>
    <row r="43" spans="1:21" ht="66.75" customHeight="1" x14ac:dyDescent="0.2">
      <c r="A43" s="6">
        <v>9</v>
      </c>
      <c r="B43" s="72" t="s">
        <v>38</v>
      </c>
      <c r="C43" s="73"/>
      <c r="D43" s="73"/>
      <c r="E43" s="73"/>
      <c r="F43" s="73"/>
      <c r="G43" s="73"/>
      <c r="H43" s="73"/>
      <c r="I43" s="73"/>
      <c r="J43" s="74"/>
      <c r="K43" s="27"/>
      <c r="L43" s="27"/>
      <c r="M43" s="10">
        <f>M36*495</f>
        <v>0</v>
      </c>
      <c r="N43" s="27"/>
      <c r="O43" s="27"/>
      <c r="P43" s="27"/>
      <c r="Q43" s="27"/>
      <c r="R43" s="27"/>
      <c r="S43" s="89"/>
      <c r="T43" s="90"/>
      <c r="U43" s="28">
        <f>M43</f>
        <v>0</v>
      </c>
    </row>
    <row r="44" spans="1:21" ht="76.5" customHeight="1" x14ac:dyDescent="0.2">
      <c r="A44" s="6">
        <v>10</v>
      </c>
      <c r="B44" s="72" t="s">
        <v>56</v>
      </c>
      <c r="C44" s="73"/>
      <c r="D44" s="73"/>
      <c r="E44" s="73"/>
      <c r="F44" s="73"/>
      <c r="G44" s="73"/>
      <c r="H44" s="73"/>
      <c r="I44" s="73"/>
      <c r="J44" s="74"/>
      <c r="K44" s="27"/>
      <c r="L44" s="27"/>
      <c r="M44" s="27"/>
      <c r="N44" s="10">
        <f>N36*2772</f>
        <v>0</v>
      </c>
      <c r="O44" s="27"/>
      <c r="P44" s="10">
        <f>P36*2772</f>
        <v>0</v>
      </c>
      <c r="Q44" s="10">
        <f>Q36*4950</f>
        <v>0</v>
      </c>
      <c r="R44" s="27"/>
      <c r="S44" s="78">
        <f>S36*4950</f>
        <v>0</v>
      </c>
      <c r="T44" s="79">
        <f t="shared" ref="T44" si="0">T36*519.75</f>
        <v>0</v>
      </c>
      <c r="U44" s="28">
        <f>N44+P44+Q44+S44</f>
        <v>0</v>
      </c>
    </row>
    <row r="45" spans="1:21" ht="76.5" customHeight="1" x14ac:dyDescent="0.2">
      <c r="A45" s="6">
        <v>11</v>
      </c>
      <c r="B45" s="72" t="s">
        <v>39</v>
      </c>
      <c r="C45" s="73"/>
      <c r="D45" s="73"/>
      <c r="E45" s="73"/>
      <c r="F45" s="73"/>
      <c r="G45" s="73"/>
      <c r="H45" s="73"/>
      <c r="I45" s="73"/>
      <c r="J45" s="74"/>
      <c r="K45" s="10">
        <f>K37*1485</f>
        <v>0</v>
      </c>
      <c r="L45" s="27"/>
      <c r="M45" s="27"/>
      <c r="N45" s="27"/>
      <c r="O45" s="27"/>
      <c r="P45" s="27"/>
      <c r="Q45" s="27"/>
      <c r="R45" s="27"/>
      <c r="S45" s="89"/>
      <c r="T45" s="90"/>
      <c r="U45" s="28">
        <f>K45</f>
        <v>0</v>
      </c>
    </row>
    <row r="46" spans="1:21" ht="69" customHeight="1" x14ac:dyDescent="0.2">
      <c r="A46" s="6">
        <v>12</v>
      </c>
      <c r="B46" s="72" t="s">
        <v>40</v>
      </c>
      <c r="C46" s="73"/>
      <c r="D46" s="73"/>
      <c r="E46" s="73"/>
      <c r="F46" s="73"/>
      <c r="G46" s="73"/>
      <c r="H46" s="73"/>
      <c r="I46" s="73"/>
      <c r="J46" s="74"/>
      <c r="K46" s="27"/>
      <c r="L46" s="27"/>
      <c r="M46" s="10">
        <f>M37*495</f>
        <v>0</v>
      </c>
      <c r="N46" s="27"/>
      <c r="O46" s="27"/>
      <c r="P46" s="27"/>
      <c r="Q46" s="27"/>
      <c r="R46" s="27"/>
      <c r="S46" s="89"/>
      <c r="T46" s="90"/>
      <c r="U46" s="28">
        <f>M46</f>
        <v>0</v>
      </c>
    </row>
    <row r="47" spans="1:21" ht="75.75" customHeight="1" x14ac:dyDescent="0.2">
      <c r="A47" s="6">
        <v>13</v>
      </c>
      <c r="B47" s="72" t="s">
        <v>57</v>
      </c>
      <c r="C47" s="73"/>
      <c r="D47" s="73"/>
      <c r="E47" s="73"/>
      <c r="F47" s="73"/>
      <c r="G47" s="73"/>
      <c r="H47" s="73"/>
      <c r="I47" s="73"/>
      <c r="J47" s="74"/>
      <c r="K47" s="27"/>
      <c r="L47" s="27"/>
      <c r="M47" s="27"/>
      <c r="N47" s="10">
        <f>N37*2772</f>
        <v>0</v>
      </c>
      <c r="O47" s="27"/>
      <c r="P47" s="10">
        <f>P37*2772</f>
        <v>0</v>
      </c>
      <c r="Q47" s="10">
        <f>Q37*4950</f>
        <v>0</v>
      </c>
      <c r="R47" s="27"/>
      <c r="S47" s="78">
        <f>S37*4950</f>
        <v>0</v>
      </c>
      <c r="T47" s="79"/>
      <c r="U47" s="28">
        <f>N47+P47+Q47+S47</f>
        <v>0</v>
      </c>
    </row>
    <row r="48" spans="1:21" ht="75.75" customHeight="1" x14ac:dyDescent="0.2">
      <c r="A48" s="6">
        <v>14</v>
      </c>
      <c r="B48" s="72" t="s">
        <v>41</v>
      </c>
      <c r="C48" s="73"/>
      <c r="D48" s="73"/>
      <c r="E48" s="73"/>
      <c r="F48" s="73"/>
      <c r="G48" s="73"/>
      <c r="H48" s="73"/>
      <c r="I48" s="73"/>
      <c r="J48" s="74"/>
      <c r="K48" s="10">
        <f>K38*1485</f>
        <v>0</v>
      </c>
      <c r="L48" s="27"/>
      <c r="M48" s="27"/>
      <c r="N48" s="27"/>
      <c r="O48" s="27"/>
      <c r="P48" s="27"/>
      <c r="Q48" s="27"/>
      <c r="R48" s="27"/>
      <c r="S48" s="89"/>
      <c r="T48" s="90"/>
      <c r="U48" s="28">
        <f>K48</f>
        <v>0</v>
      </c>
    </row>
    <row r="49" spans="1:22" ht="65.25" customHeight="1" x14ac:dyDescent="0.2">
      <c r="A49" s="6">
        <v>15</v>
      </c>
      <c r="B49" s="72" t="s">
        <v>58</v>
      </c>
      <c r="C49" s="73"/>
      <c r="D49" s="73"/>
      <c r="E49" s="73"/>
      <c r="F49" s="73"/>
      <c r="G49" s="73"/>
      <c r="H49" s="73"/>
      <c r="I49" s="73"/>
      <c r="J49" s="74"/>
      <c r="K49" s="27"/>
      <c r="L49" s="27"/>
      <c r="M49" s="10">
        <f>M38*495</f>
        <v>0</v>
      </c>
      <c r="N49" s="27"/>
      <c r="O49" s="27"/>
      <c r="P49" s="27"/>
      <c r="Q49" s="27"/>
      <c r="R49" s="27"/>
      <c r="S49" s="89"/>
      <c r="T49" s="90"/>
      <c r="U49" s="28">
        <f>M49</f>
        <v>0</v>
      </c>
    </row>
    <row r="50" spans="1:22" ht="81" customHeight="1" x14ac:dyDescent="0.2">
      <c r="A50" s="6">
        <v>16</v>
      </c>
      <c r="B50" s="72" t="s">
        <v>59</v>
      </c>
      <c r="C50" s="73"/>
      <c r="D50" s="73"/>
      <c r="E50" s="73"/>
      <c r="F50" s="73"/>
      <c r="G50" s="73"/>
      <c r="H50" s="73"/>
      <c r="I50" s="73"/>
      <c r="J50" s="74"/>
      <c r="K50" s="27"/>
      <c r="L50" s="27"/>
      <c r="M50" s="27"/>
      <c r="N50" s="10">
        <f>N38*2772</f>
        <v>0</v>
      </c>
      <c r="O50" s="27"/>
      <c r="P50" s="10">
        <f>P38*2772</f>
        <v>0</v>
      </c>
      <c r="Q50" s="10">
        <f>Q38*4950</f>
        <v>0</v>
      </c>
      <c r="R50" s="27"/>
      <c r="S50" s="78">
        <f>S38*4950</f>
        <v>0</v>
      </c>
      <c r="T50" s="79">
        <f t="shared" ref="T50:T51" si="1">T38*519.75</f>
        <v>0</v>
      </c>
      <c r="U50" s="28">
        <f>N50+P50+Q50+S50</f>
        <v>0</v>
      </c>
    </row>
    <row r="51" spans="1:22" ht="111.75" customHeight="1" x14ac:dyDescent="0.2">
      <c r="A51" s="6">
        <v>17</v>
      </c>
      <c r="B51" s="72" t="s">
        <v>60</v>
      </c>
      <c r="C51" s="73"/>
      <c r="D51" s="73"/>
      <c r="E51" s="73"/>
      <c r="F51" s="73"/>
      <c r="G51" s="73"/>
      <c r="H51" s="73"/>
      <c r="I51" s="73"/>
      <c r="J51" s="74"/>
      <c r="K51" s="10">
        <f>K39*1485</f>
        <v>0</v>
      </c>
      <c r="L51" s="27"/>
      <c r="M51" s="10">
        <f>M39*495</f>
        <v>0</v>
      </c>
      <c r="N51" s="10">
        <f>N39*2772</f>
        <v>0</v>
      </c>
      <c r="O51" s="27"/>
      <c r="P51" s="10">
        <f>P39*2772</f>
        <v>0</v>
      </c>
      <c r="Q51" s="10">
        <f>Q39*4950</f>
        <v>0</v>
      </c>
      <c r="R51" s="27"/>
      <c r="S51" s="78">
        <f>S39*4950</f>
        <v>0</v>
      </c>
      <c r="T51" s="79">
        <f t="shared" si="1"/>
        <v>0</v>
      </c>
      <c r="U51" s="28">
        <f>K51+M51+N51+P51+Q51+S51</f>
        <v>0</v>
      </c>
    </row>
    <row r="52" spans="1:22" ht="29.25" customHeight="1" x14ac:dyDescent="0.2">
      <c r="A52" s="6">
        <v>18</v>
      </c>
      <c r="B52" s="72" t="s">
        <v>61</v>
      </c>
      <c r="C52" s="73"/>
      <c r="D52" s="73"/>
      <c r="E52" s="73"/>
      <c r="F52" s="73"/>
      <c r="G52" s="73"/>
      <c r="H52" s="73"/>
      <c r="I52" s="73"/>
      <c r="J52" s="74"/>
      <c r="K52" s="16">
        <f>K42+K45+K48+K51</f>
        <v>0</v>
      </c>
      <c r="L52" s="16">
        <f>L40</f>
        <v>0</v>
      </c>
      <c r="M52" s="16">
        <f>M43+M46+M49+M51</f>
        <v>0</v>
      </c>
      <c r="N52" s="16">
        <f>N44+N47+N50+N51</f>
        <v>0</v>
      </c>
      <c r="O52" s="16">
        <f>O41</f>
        <v>0</v>
      </c>
      <c r="P52" s="16">
        <f>P44+P47+P50+P51</f>
        <v>0</v>
      </c>
      <c r="Q52" s="16">
        <f>Q44+Q47+Q50+Q51</f>
        <v>0</v>
      </c>
      <c r="R52" s="16">
        <f>R41</f>
        <v>0</v>
      </c>
      <c r="S52" s="66">
        <f>S44+S47+S50+S51</f>
        <v>0</v>
      </c>
      <c r="T52" s="67"/>
      <c r="U52" s="16">
        <f>SUM(U40:U51)</f>
        <v>0</v>
      </c>
    </row>
    <row r="53" spans="1:22" ht="29.25" customHeight="1" x14ac:dyDescent="0.2">
      <c r="A53" s="6">
        <v>19</v>
      </c>
      <c r="B53" s="91" t="s">
        <v>31</v>
      </c>
      <c r="C53" s="91"/>
      <c r="D53" s="91"/>
      <c r="E53" s="91"/>
      <c r="F53" s="91"/>
      <c r="G53" s="91"/>
      <c r="H53" s="91"/>
      <c r="I53" s="91"/>
      <c r="J53" s="91"/>
      <c r="K53" s="16">
        <f>ROUNDDOWN(K52*0.01,2)</f>
        <v>0</v>
      </c>
      <c r="L53" s="16">
        <f t="shared" ref="L53:U53" si="2">ROUNDDOWN(L52*0.01,2)</f>
        <v>0</v>
      </c>
      <c r="M53" s="16">
        <f t="shared" si="2"/>
        <v>0</v>
      </c>
      <c r="N53" s="16">
        <f t="shared" si="2"/>
        <v>0</v>
      </c>
      <c r="O53" s="16">
        <f t="shared" si="2"/>
        <v>0</v>
      </c>
      <c r="P53" s="16">
        <f t="shared" si="2"/>
        <v>0</v>
      </c>
      <c r="Q53" s="16">
        <f t="shared" si="2"/>
        <v>0</v>
      </c>
      <c r="R53" s="16">
        <f t="shared" si="2"/>
        <v>0</v>
      </c>
      <c r="S53" s="66">
        <f t="shared" si="2"/>
        <v>0</v>
      </c>
      <c r="T53" s="67"/>
      <c r="U53" s="16">
        <f t="shared" si="2"/>
        <v>0</v>
      </c>
      <c r="V53" s="47"/>
    </row>
    <row r="54" spans="1:22" ht="29.25" customHeight="1" x14ac:dyDescent="0.2">
      <c r="A54" s="6">
        <v>20</v>
      </c>
      <c r="B54" s="91" t="s">
        <v>32</v>
      </c>
      <c r="C54" s="91"/>
      <c r="D54" s="91"/>
      <c r="E54" s="91"/>
      <c r="F54" s="91"/>
      <c r="G54" s="91"/>
      <c r="H54" s="91"/>
      <c r="I54" s="91"/>
      <c r="J54" s="91"/>
      <c r="K54" s="16">
        <f>K52+K53</f>
        <v>0</v>
      </c>
      <c r="L54" s="16">
        <f t="shared" ref="L54:U54" si="3">L52+L53</f>
        <v>0</v>
      </c>
      <c r="M54" s="16">
        <f t="shared" si="3"/>
        <v>0</v>
      </c>
      <c r="N54" s="16">
        <f t="shared" si="3"/>
        <v>0</v>
      </c>
      <c r="O54" s="16">
        <f t="shared" si="3"/>
        <v>0</v>
      </c>
      <c r="P54" s="16">
        <f t="shared" si="3"/>
        <v>0</v>
      </c>
      <c r="Q54" s="16">
        <f t="shared" si="3"/>
        <v>0</v>
      </c>
      <c r="R54" s="16">
        <f t="shared" si="3"/>
        <v>0</v>
      </c>
      <c r="S54" s="66">
        <f t="shared" si="3"/>
        <v>0</v>
      </c>
      <c r="T54" s="67"/>
      <c r="U54" s="16">
        <f t="shared" si="3"/>
        <v>0</v>
      </c>
      <c r="V54" s="47"/>
    </row>
    <row r="55" spans="1:22" ht="14.25" x14ac:dyDescent="0.2">
      <c r="A55" s="29"/>
      <c r="B55" s="30"/>
      <c r="C55" s="30"/>
    </row>
    <row r="56" spans="1:22" ht="20.25" customHeight="1" thickBot="1" x14ac:dyDescent="0.25">
      <c r="A56" s="68" t="s">
        <v>62</v>
      </c>
      <c r="B56" s="68"/>
      <c r="C56" s="68"/>
      <c r="D56" s="68"/>
      <c r="E56" s="68"/>
      <c r="F56" s="68"/>
      <c r="G56" s="68"/>
      <c r="H56" s="68"/>
      <c r="I56" s="68"/>
      <c r="J56" s="68"/>
      <c r="K56" s="68"/>
      <c r="L56" s="68"/>
      <c r="M56" s="68"/>
      <c r="N56" s="68"/>
      <c r="O56" s="68"/>
      <c r="P56" s="68"/>
      <c r="R56" s="64"/>
      <c r="S56" s="64"/>
      <c r="T56" s="64"/>
      <c r="U56" s="64"/>
    </row>
    <row r="57" spans="1:22" ht="22.5" customHeight="1" thickBot="1" x14ac:dyDescent="0.25">
      <c r="A57" s="68"/>
      <c r="B57" s="68"/>
      <c r="C57" s="68"/>
      <c r="D57" s="68"/>
      <c r="E57" s="68"/>
      <c r="F57" s="68"/>
      <c r="G57" s="68"/>
      <c r="H57" s="68"/>
      <c r="I57" s="68"/>
      <c r="J57" s="68"/>
      <c r="K57" s="68"/>
      <c r="L57" s="68"/>
      <c r="M57" s="68"/>
      <c r="N57" s="68"/>
      <c r="O57" s="68"/>
      <c r="P57" s="68"/>
      <c r="Q57" s="31">
        <f>U54</f>
        <v>0</v>
      </c>
      <c r="R57" s="64"/>
      <c r="S57" s="64"/>
      <c r="T57" s="64"/>
      <c r="U57" s="64"/>
    </row>
    <row r="58" spans="1:22" ht="22.5" customHeight="1" x14ac:dyDescent="0.2">
      <c r="A58" s="65"/>
      <c r="B58" s="65"/>
      <c r="C58" s="65"/>
      <c r="D58" s="65"/>
      <c r="E58" s="65"/>
      <c r="F58" s="65"/>
      <c r="G58" s="65"/>
      <c r="H58" s="65"/>
      <c r="I58" s="65"/>
      <c r="J58" s="65"/>
      <c r="K58" s="65"/>
      <c r="L58" s="65"/>
      <c r="M58" s="65"/>
      <c r="N58" s="65"/>
      <c r="O58" s="65"/>
      <c r="P58" s="35"/>
      <c r="Q58" s="64"/>
      <c r="R58" s="64"/>
      <c r="S58" s="64"/>
      <c r="T58" s="64"/>
      <c r="U58" s="64"/>
    </row>
    <row r="59" spans="1:22" ht="37.5" customHeight="1" x14ac:dyDescent="0.25">
      <c r="A59" s="96" t="s">
        <v>63</v>
      </c>
      <c r="B59" s="96"/>
      <c r="C59" s="96"/>
      <c r="D59" s="96"/>
      <c r="E59" s="96"/>
      <c r="F59" s="96"/>
      <c r="G59" s="96"/>
      <c r="H59" s="96"/>
      <c r="I59" s="96"/>
      <c r="J59" s="96"/>
      <c r="K59" s="96"/>
      <c r="L59" s="96"/>
      <c r="M59" s="96"/>
      <c r="N59" s="96"/>
      <c r="O59" s="96"/>
      <c r="P59" s="96"/>
      <c r="Q59" s="96"/>
      <c r="R59" s="96"/>
      <c r="S59" s="96"/>
      <c r="T59" s="96"/>
      <c r="U59" s="96"/>
      <c r="V59" s="96"/>
    </row>
    <row r="60" spans="1:22" ht="18" x14ac:dyDescent="0.25">
      <c r="A60" s="33"/>
      <c r="B60" s="33"/>
      <c r="C60" s="33"/>
      <c r="D60" s="33"/>
      <c r="E60" s="33"/>
      <c r="F60" s="33"/>
      <c r="G60" s="33"/>
      <c r="H60" s="33"/>
      <c r="I60" s="33"/>
      <c r="J60" s="33"/>
      <c r="K60" s="33"/>
      <c r="L60" s="33"/>
      <c r="M60" s="33"/>
      <c r="N60" s="33"/>
      <c r="O60" s="33"/>
      <c r="P60" s="33"/>
      <c r="Q60" s="33"/>
      <c r="R60" s="33"/>
      <c r="T60" s="33"/>
      <c r="U60" s="33"/>
      <c r="V60" s="33"/>
    </row>
    <row r="61" spans="1:22" ht="102" customHeight="1" x14ac:dyDescent="0.2">
      <c r="A61" s="77" t="s">
        <v>4</v>
      </c>
      <c r="B61" s="77" t="s">
        <v>26</v>
      </c>
      <c r="C61" s="77"/>
      <c r="D61" s="77"/>
      <c r="E61" s="77"/>
      <c r="F61" s="77"/>
      <c r="G61" s="77"/>
      <c r="H61" s="77"/>
      <c r="I61" s="77"/>
      <c r="J61" s="77"/>
      <c r="K61" s="69" t="s">
        <v>64</v>
      </c>
      <c r="L61" s="70"/>
      <c r="M61" s="70"/>
      <c r="N61" s="70"/>
      <c r="O61" s="70"/>
      <c r="P61" s="70"/>
      <c r="Q61" s="70"/>
      <c r="R61" s="71"/>
      <c r="S61" s="69" t="s">
        <v>65</v>
      </c>
      <c r="T61" s="71"/>
      <c r="U61" s="97" t="s">
        <v>5</v>
      </c>
    </row>
    <row r="62" spans="1:22" ht="45" customHeight="1" x14ac:dyDescent="0.2">
      <c r="A62" s="77"/>
      <c r="B62" s="77"/>
      <c r="C62" s="77"/>
      <c r="D62" s="77"/>
      <c r="E62" s="77"/>
      <c r="F62" s="77"/>
      <c r="G62" s="77"/>
      <c r="H62" s="77"/>
      <c r="I62" s="77"/>
      <c r="J62" s="77"/>
      <c r="K62" s="61" t="s">
        <v>6</v>
      </c>
      <c r="L62" s="61" t="s">
        <v>7</v>
      </c>
      <c r="M62" s="61" t="s">
        <v>8</v>
      </c>
      <c r="N62" s="61" t="s">
        <v>9</v>
      </c>
      <c r="O62" s="61" t="s">
        <v>10</v>
      </c>
      <c r="P62" s="61" t="s">
        <v>11</v>
      </c>
      <c r="Q62" s="61" t="s">
        <v>19</v>
      </c>
      <c r="R62" s="61" t="s">
        <v>20</v>
      </c>
      <c r="S62" s="99" t="s">
        <v>8</v>
      </c>
      <c r="T62" s="100"/>
      <c r="U62" s="98"/>
    </row>
    <row r="63" spans="1:22" x14ac:dyDescent="0.2">
      <c r="A63" s="4">
        <v>1</v>
      </c>
      <c r="B63" s="81">
        <v>2</v>
      </c>
      <c r="C63" s="82"/>
      <c r="D63" s="82"/>
      <c r="E63" s="82"/>
      <c r="F63" s="82"/>
      <c r="G63" s="82"/>
      <c r="H63" s="82"/>
      <c r="I63" s="82"/>
      <c r="J63" s="83"/>
      <c r="K63" s="4">
        <v>3</v>
      </c>
      <c r="L63" s="4">
        <v>4</v>
      </c>
      <c r="M63" s="4">
        <v>5</v>
      </c>
      <c r="N63" s="4">
        <v>6</v>
      </c>
      <c r="O63" s="4">
        <v>7</v>
      </c>
      <c r="P63" s="4">
        <v>8</v>
      </c>
      <c r="Q63" s="4">
        <v>9</v>
      </c>
      <c r="R63" s="4">
        <v>10</v>
      </c>
      <c r="S63" s="81">
        <v>11</v>
      </c>
      <c r="T63" s="83"/>
      <c r="U63" s="4">
        <v>12</v>
      </c>
    </row>
    <row r="64" spans="1:22" ht="33.75" customHeight="1" x14ac:dyDescent="0.2">
      <c r="A64" s="6">
        <v>1</v>
      </c>
      <c r="B64" s="72" t="s">
        <v>27</v>
      </c>
      <c r="C64" s="73"/>
      <c r="D64" s="73"/>
      <c r="E64" s="73"/>
      <c r="F64" s="73"/>
      <c r="G64" s="73"/>
      <c r="H64" s="73"/>
      <c r="I64" s="73"/>
      <c r="J64" s="74"/>
      <c r="K64" s="26"/>
      <c r="L64" s="26"/>
      <c r="M64" s="26"/>
      <c r="N64" s="26"/>
      <c r="O64" s="26"/>
      <c r="P64" s="26"/>
      <c r="Q64" s="26"/>
      <c r="R64" s="26"/>
      <c r="S64" s="87"/>
      <c r="T64" s="88"/>
      <c r="U64" s="25"/>
    </row>
    <row r="65" spans="1:22" ht="60" customHeight="1" x14ac:dyDescent="0.2">
      <c r="A65" s="6">
        <v>2</v>
      </c>
      <c r="B65" s="118" t="s">
        <v>66</v>
      </c>
      <c r="C65" s="118"/>
      <c r="D65" s="118"/>
      <c r="E65" s="118"/>
      <c r="F65" s="118"/>
      <c r="G65" s="118"/>
      <c r="H65" s="118"/>
      <c r="I65" s="118"/>
      <c r="J65" s="118"/>
      <c r="K65" s="48">
        <f>K64*990</f>
        <v>0</v>
      </c>
      <c r="L65" s="48">
        <f t="shared" ref="L65:M65" si="4">L64*990</f>
        <v>0</v>
      </c>
      <c r="M65" s="48">
        <f t="shared" si="4"/>
        <v>0</v>
      </c>
      <c r="N65" s="48">
        <f>N64*495</f>
        <v>0</v>
      </c>
      <c r="O65" s="48">
        <f t="shared" ref="O65:R65" si="5">O64*495</f>
        <v>0</v>
      </c>
      <c r="P65" s="48">
        <f t="shared" si="5"/>
        <v>0</v>
      </c>
      <c r="Q65" s="48">
        <f t="shared" si="5"/>
        <v>0</v>
      </c>
      <c r="R65" s="48">
        <f t="shared" si="5"/>
        <v>0</v>
      </c>
      <c r="S65" s="78">
        <f>S64*495</f>
        <v>0</v>
      </c>
      <c r="T65" s="79">
        <f t="shared" ref="T65" si="6">T64*61.88</f>
        <v>0</v>
      </c>
      <c r="U65" s="28">
        <f>K65+L65+M65+N65+O65+P65+Q65+R65+S65</f>
        <v>0</v>
      </c>
    </row>
    <row r="66" spans="1:22" ht="35.25" customHeight="1" x14ac:dyDescent="0.2">
      <c r="A66" s="4">
        <v>3</v>
      </c>
      <c r="B66" s="92" t="s">
        <v>33</v>
      </c>
      <c r="C66" s="93"/>
      <c r="D66" s="93"/>
      <c r="E66" s="93"/>
      <c r="F66" s="93"/>
      <c r="G66" s="93"/>
      <c r="H66" s="93"/>
      <c r="I66" s="93"/>
      <c r="J66" s="94"/>
      <c r="K66" s="28">
        <f>ROUNDDOWN(K65*0.01,2)</f>
        <v>0</v>
      </c>
      <c r="L66" s="28">
        <f t="shared" ref="L66:U66" si="7">ROUNDDOWN(L65*0.01,2)</f>
        <v>0</v>
      </c>
      <c r="M66" s="28">
        <f t="shared" si="7"/>
        <v>0</v>
      </c>
      <c r="N66" s="28">
        <f t="shared" si="7"/>
        <v>0</v>
      </c>
      <c r="O66" s="28">
        <f t="shared" si="7"/>
        <v>0</v>
      </c>
      <c r="P66" s="28">
        <f t="shared" si="7"/>
        <v>0</v>
      </c>
      <c r="Q66" s="28">
        <f t="shared" si="7"/>
        <v>0</v>
      </c>
      <c r="R66" s="28">
        <f t="shared" si="7"/>
        <v>0</v>
      </c>
      <c r="S66" s="119">
        <f t="shared" si="7"/>
        <v>0</v>
      </c>
      <c r="T66" s="120"/>
      <c r="U66" s="28">
        <f t="shared" si="7"/>
        <v>0</v>
      </c>
      <c r="V66" s="14"/>
    </row>
    <row r="67" spans="1:22" ht="32.25" customHeight="1" x14ac:dyDescent="0.2">
      <c r="A67" s="4">
        <v>4</v>
      </c>
      <c r="B67" s="95" t="s">
        <v>34</v>
      </c>
      <c r="C67" s="95"/>
      <c r="D67" s="95"/>
      <c r="E67" s="95"/>
      <c r="F67" s="95"/>
      <c r="G67" s="95"/>
      <c r="H67" s="95"/>
      <c r="I67" s="95"/>
      <c r="J67" s="95"/>
      <c r="K67" s="28">
        <f>K65+K66</f>
        <v>0</v>
      </c>
      <c r="L67" s="28">
        <f t="shared" ref="L67:U67" si="8">L65+L66</f>
        <v>0</v>
      </c>
      <c r="M67" s="28">
        <f t="shared" si="8"/>
        <v>0</v>
      </c>
      <c r="N67" s="28">
        <f t="shared" si="8"/>
        <v>0</v>
      </c>
      <c r="O67" s="28">
        <f t="shared" si="8"/>
        <v>0</v>
      </c>
      <c r="P67" s="28">
        <f t="shared" si="8"/>
        <v>0</v>
      </c>
      <c r="Q67" s="28">
        <f t="shared" si="8"/>
        <v>0</v>
      </c>
      <c r="R67" s="28">
        <f t="shared" si="8"/>
        <v>0</v>
      </c>
      <c r="S67" s="119">
        <f t="shared" si="8"/>
        <v>0</v>
      </c>
      <c r="T67" s="120"/>
      <c r="U67" s="28">
        <f t="shared" si="8"/>
        <v>0</v>
      </c>
      <c r="V67" s="14"/>
    </row>
    <row r="68" spans="1:22" ht="15" thickBot="1" x14ac:dyDescent="0.25">
      <c r="A68" s="29"/>
      <c r="B68" s="30"/>
      <c r="C68" s="30"/>
    </row>
    <row r="69" spans="1:22" ht="29.25" customHeight="1" thickBot="1" x14ac:dyDescent="0.25">
      <c r="A69" s="101" t="s">
        <v>67</v>
      </c>
      <c r="B69" s="101"/>
      <c r="C69" s="101"/>
      <c r="D69" s="101"/>
      <c r="E69" s="101"/>
      <c r="F69" s="101"/>
      <c r="G69" s="101"/>
      <c r="H69" s="101"/>
      <c r="I69" s="101"/>
      <c r="J69" s="101"/>
      <c r="K69" s="101"/>
      <c r="L69" s="101"/>
      <c r="M69" s="101"/>
      <c r="N69" s="101"/>
      <c r="O69" s="101"/>
      <c r="P69" s="101"/>
      <c r="Q69" s="101"/>
      <c r="R69" s="101"/>
      <c r="S69" s="31">
        <f>U67</f>
        <v>0</v>
      </c>
    </row>
    <row r="70" spans="1:22" ht="43.5" customHeight="1" x14ac:dyDescent="0.2">
      <c r="A70" s="34"/>
      <c r="B70" s="34"/>
      <c r="C70" s="34"/>
      <c r="D70" s="34"/>
      <c r="E70" s="34"/>
      <c r="F70" s="34"/>
      <c r="G70" s="34"/>
      <c r="H70" s="34"/>
      <c r="I70" s="34"/>
      <c r="J70" s="34"/>
      <c r="K70" s="34"/>
      <c r="L70" s="35"/>
      <c r="M70" s="32"/>
    </row>
    <row r="71" spans="1:22" ht="38.25" customHeight="1" x14ac:dyDescent="0.25">
      <c r="A71" s="96" t="s">
        <v>68</v>
      </c>
      <c r="B71" s="96"/>
      <c r="C71" s="96"/>
      <c r="D71" s="96"/>
      <c r="E71" s="96"/>
      <c r="F71" s="96"/>
      <c r="G71" s="96"/>
      <c r="H71" s="96"/>
      <c r="I71" s="96"/>
      <c r="J71" s="96"/>
      <c r="K71" s="96"/>
      <c r="L71" s="96"/>
      <c r="M71" s="96"/>
      <c r="N71" s="96"/>
      <c r="O71" s="96"/>
      <c r="P71" s="96"/>
      <c r="Q71" s="96"/>
      <c r="R71" s="96"/>
      <c r="S71" s="96"/>
      <c r="T71" s="96"/>
      <c r="U71" s="96"/>
      <c r="V71" s="96"/>
    </row>
    <row r="72" spans="1:22" ht="30.75" customHeight="1" x14ac:dyDescent="0.2">
      <c r="A72" s="34"/>
      <c r="B72" s="34"/>
      <c r="C72" s="34"/>
      <c r="D72" s="34"/>
      <c r="E72" s="34"/>
      <c r="F72" s="34"/>
      <c r="G72" s="34"/>
      <c r="H72" s="34"/>
      <c r="I72" s="34"/>
      <c r="J72" s="34"/>
      <c r="K72" s="34"/>
      <c r="L72" s="35"/>
      <c r="M72" s="32"/>
    </row>
    <row r="73" spans="1:22" ht="101.25" customHeight="1" x14ac:dyDescent="0.2">
      <c r="A73" s="77" t="s">
        <v>4</v>
      </c>
      <c r="B73" s="77" t="s">
        <v>26</v>
      </c>
      <c r="C73" s="77"/>
      <c r="D73" s="77"/>
      <c r="E73" s="77"/>
      <c r="F73" s="77"/>
      <c r="G73" s="77"/>
      <c r="H73" s="77"/>
      <c r="I73" s="77"/>
      <c r="J73" s="77"/>
      <c r="K73" s="69" t="s">
        <v>64</v>
      </c>
      <c r="L73" s="70"/>
      <c r="M73" s="70"/>
      <c r="N73" s="70"/>
      <c r="O73" s="70"/>
      <c r="P73" s="70"/>
      <c r="Q73" s="70"/>
      <c r="R73" s="71"/>
      <c r="S73" s="69" t="s">
        <v>65</v>
      </c>
      <c r="T73" s="71"/>
      <c r="U73" s="97" t="s">
        <v>5</v>
      </c>
    </row>
    <row r="74" spans="1:22" ht="38.25" customHeight="1" x14ac:dyDescent="0.2">
      <c r="A74" s="77"/>
      <c r="B74" s="77"/>
      <c r="C74" s="77"/>
      <c r="D74" s="77"/>
      <c r="E74" s="77"/>
      <c r="F74" s="77"/>
      <c r="G74" s="77"/>
      <c r="H74" s="77"/>
      <c r="I74" s="77"/>
      <c r="J74" s="77"/>
      <c r="K74" s="61" t="s">
        <v>6</v>
      </c>
      <c r="L74" s="61" t="s">
        <v>7</v>
      </c>
      <c r="M74" s="61" t="s">
        <v>8</v>
      </c>
      <c r="N74" s="61" t="s">
        <v>9</v>
      </c>
      <c r="O74" s="61" t="s">
        <v>10</v>
      </c>
      <c r="P74" s="61" t="s">
        <v>11</v>
      </c>
      <c r="Q74" s="61" t="s">
        <v>19</v>
      </c>
      <c r="R74" s="61" t="s">
        <v>20</v>
      </c>
      <c r="S74" s="61" t="s">
        <v>7</v>
      </c>
      <c r="T74" s="61" t="s">
        <v>8</v>
      </c>
      <c r="U74" s="98"/>
    </row>
    <row r="75" spans="1:22" x14ac:dyDescent="0.2">
      <c r="A75" s="4">
        <v>1</v>
      </c>
      <c r="B75" s="81">
        <v>2</v>
      </c>
      <c r="C75" s="82"/>
      <c r="D75" s="82"/>
      <c r="E75" s="82"/>
      <c r="F75" s="82"/>
      <c r="G75" s="82"/>
      <c r="H75" s="82"/>
      <c r="I75" s="82"/>
      <c r="J75" s="83"/>
      <c r="K75" s="4">
        <v>3</v>
      </c>
      <c r="L75" s="4">
        <v>4</v>
      </c>
      <c r="M75" s="4">
        <v>5</v>
      </c>
      <c r="N75" s="4">
        <v>6</v>
      </c>
      <c r="O75" s="4">
        <v>7</v>
      </c>
      <c r="P75" s="4">
        <v>8</v>
      </c>
      <c r="Q75" s="4">
        <v>9</v>
      </c>
      <c r="R75" s="4">
        <v>10</v>
      </c>
      <c r="S75" s="4">
        <v>11</v>
      </c>
      <c r="T75" s="4">
        <v>12</v>
      </c>
      <c r="U75" s="4">
        <v>13</v>
      </c>
    </row>
    <row r="76" spans="1:22" ht="135" customHeight="1" x14ac:dyDescent="0.2">
      <c r="A76" s="6">
        <v>1</v>
      </c>
      <c r="B76" s="72" t="s">
        <v>69</v>
      </c>
      <c r="C76" s="73"/>
      <c r="D76" s="73"/>
      <c r="E76" s="73"/>
      <c r="F76" s="73"/>
      <c r="G76" s="73"/>
      <c r="H76" s="73"/>
      <c r="I76" s="73"/>
      <c r="J76" s="74"/>
      <c r="K76" s="26"/>
      <c r="L76" s="26"/>
      <c r="M76" s="26"/>
      <c r="N76" s="26"/>
      <c r="O76" s="26"/>
      <c r="P76" s="26"/>
      <c r="Q76" s="26"/>
      <c r="R76" s="25"/>
      <c r="S76" s="26"/>
      <c r="T76" s="26"/>
      <c r="U76" s="25"/>
    </row>
    <row r="77" spans="1:22" ht="49.5" customHeight="1" x14ac:dyDescent="0.2">
      <c r="A77" s="6">
        <v>2</v>
      </c>
      <c r="B77" s="72" t="s">
        <v>70</v>
      </c>
      <c r="C77" s="73"/>
      <c r="D77" s="73"/>
      <c r="E77" s="73"/>
      <c r="F77" s="73"/>
      <c r="G77" s="73"/>
      <c r="H77" s="73"/>
      <c r="I77" s="73"/>
      <c r="J77" s="74"/>
      <c r="K77" s="26"/>
      <c r="L77" s="26"/>
      <c r="M77" s="26"/>
      <c r="N77" s="26"/>
      <c r="O77" s="26"/>
      <c r="P77" s="26"/>
      <c r="Q77" s="26"/>
      <c r="R77" s="25"/>
      <c r="S77" s="26"/>
      <c r="T77" s="26"/>
      <c r="U77" s="25"/>
    </row>
    <row r="78" spans="1:22" ht="56.25" customHeight="1" x14ac:dyDescent="0.2">
      <c r="A78" s="6">
        <v>3</v>
      </c>
      <c r="B78" s="72" t="s">
        <v>42</v>
      </c>
      <c r="C78" s="73"/>
      <c r="D78" s="73"/>
      <c r="E78" s="73"/>
      <c r="F78" s="73"/>
      <c r="G78" s="73"/>
      <c r="H78" s="73"/>
      <c r="I78" s="73"/>
      <c r="J78" s="74"/>
      <c r="K78" s="25"/>
      <c r="L78" s="25"/>
      <c r="M78" s="25"/>
      <c r="N78" s="25"/>
      <c r="O78" s="26"/>
      <c r="P78" s="25"/>
      <c r="Q78" s="25"/>
      <c r="R78" s="25"/>
      <c r="S78" s="26"/>
      <c r="T78" s="25"/>
      <c r="U78" s="25"/>
    </row>
    <row r="79" spans="1:22" ht="56.25" customHeight="1" x14ac:dyDescent="0.2">
      <c r="A79" s="6">
        <v>4</v>
      </c>
      <c r="B79" s="72" t="s">
        <v>43</v>
      </c>
      <c r="C79" s="73"/>
      <c r="D79" s="73"/>
      <c r="E79" s="73"/>
      <c r="F79" s="73"/>
      <c r="G79" s="73"/>
      <c r="H79" s="73"/>
      <c r="I79" s="73"/>
      <c r="J79" s="74"/>
      <c r="K79" s="26"/>
      <c r="L79" s="26"/>
      <c r="M79" s="26"/>
      <c r="N79" s="26"/>
      <c r="O79" s="26"/>
      <c r="P79" s="26"/>
      <c r="Q79" s="26"/>
      <c r="R79" s="25"/>
      <c r="S79" s="26"/>
      <c r="T79" s="26"/>
      <c r="U79" s="25"/>
    </row>
    <row r="80" spans="1:22" ht="56.25" customHeight="1" x14ac:dyDescent="0.2">
      <c r="A80" s="6">
        <v>5</v>
      </c>
      <c r="B80" s="72" t="s">
        <v>44</v>
      </c>
      <c r="C80" s="73"/>
      <c r="D80" s="73"/>
      <c r="E80" s="73"/>
      <c r="F80" s="73"/>
      <c r="G80" s="73"/>
      <c r="H80" s="73"/>
      <c r="I80" s="73"/>
      <c r="J80" s="74"/>
      <c r="K80" s="26"/>
      <c r="L80" s="26"/>
      <c r="M80" s="26"/>
      <c r="N80" s="26"/>
      <c r="O80" s="26"/>
      <c r="P80" s="26"/>
      <c r="Q80" s="26"/>
      <c r="R80" s="25"/>
      <c r="S80" s="26"/>
      <c r="T80" s="26"/>
      <c r="U80" s="25"/>
    </row>
    <row r="81" spans="1:22" ht="73.5" customHeight="1" x14ac:dyDescent="0.2">
      <c r="A81" s="6">
        <v>6</v>
      </c>
      <c r="B81" s="72" t="s">
        <v>45</v>
      </c>
      <c r="C81" s="73"/>
      <c r="D81" s="73"/>
      <c r="E81" s="73"/>
      <c r="F81" s="73"/>
      <c r="G81" s="73"/>
      <c r="H81" s="73"/>
      <c r="I81" s="73"/>
      <c r="J81" s="74"/>
      <c r="K81" s="10">
        <f>K76*1485</f>
        <v>0</v>
      </c>
      <c r="L81" s="27"/>
      <c r="M81" s="27"/>
      <c r="N81" s="27"/>
      <c r="O81" s="27"/>
      <c r="P81" s="27"/>
      <c r="Q81" s="27"/>
      <c r="R81" s="27"/>
      <c r="S81" s="27"/>
      <c r="T81" s="27"/>
      <c r="U81" s="10">
        <f>K81</f>
        <v>0</v>
      </c>
    </row>
    <row r="82" spans="1:22" ht="75.75" customHeight="1" x14ac:dyDescent="0.2">
      <c r="A82" s="6">
        <v>7</v>
      </c>
      <c r="B82" s="72" t="s">
        <v>46</v>
      </c>
      <c r="C82" s="73"/>
      <c r="D82" s="73"/>
      <c r="E82" s="73"/>
      <c r="F82" s="73"/>
      <c r="G82" s="73"/>
      <c r="H82" s="73"/>
      <c r="I82" s="73"/>
      <c r="J82" s="74"/>
      <c r="K82" s="27"/>
      <c r="L82" s="10">
        <f>L76*495</f>
        <v>0</v>
      </c>
      <c r="M82" s="10">
        <f>M76*495</f>
        <v>0</v>
      </c>
      <c r="N82" s="27"/>
      <c r="O82" s="27"/>
      <c r="P82" s="27"/>
      <c r="Q82" s="27"/>
      <c r="R82" s="27"/>
      <c r="S82" s="27"/>
      <c r="T82" s="27"/>
      <c r="U82" s="10">
        <f>L82+M82</f>
        <v>0</v>
      </c>
    </row>
    <row r="83" spans="1:22" ht="77.25" customHeight="1" x14ac:dyDescent="0.2">
      <c r="A83" s="6">
        <v>8</v>
      </c>
      <c r="B83" s="72" t="s">
        <v>49</v>
      </c>
      <c r="C83" s="73"/>
      <c r="D83" s="73"/>
      <c r="E83" s="73"/>
      <c r="F83" s="73"/>
      <c r="G83" s="73"/>
      <c r="H83" s="73"/>
      <c r="I83" s="73"/>
      <c r="J83" s="74"/>
      <c r="K83" s="27"/>
      <c r="L83" s="27"/>
      <c r="M83" s="27"/>
      <c r="N83" s="10">
        <f>N76*2772</f>
        <v>0</v>
      </c>
      <c r="O83" s="10">
        <f t="shared" ref="O83:P83" si="9">O76*2772</f>
        <v>0</v>
      </c>
      <c r="P83" s="10">
        <f t="shared" si="9"/>
        <v>0</v>
      </c>
      <c r="Q83" s="10">
        <f>Q76*4950</f>
        <v>0</v>
      </c>
      <c r="R83" s="27"/>
      <c r="S83" s="10">
        <f>S76*4950</f>
        <v>0</v>
      </c>
      <c r="T83" s="10">
        <f>T76*4950</f>
        <v>0</v>
      </c>
      <c r="U83" s="10">
        <f>N83+O83+P83+Q83+S83+T83</f>
        <v>0</v>
      </c>
    </row>
    <row r="84" spans="1:22" ht="72" customHeight="1" x14ac:dyDescent="0.2">
      <c r="A84" s="6">
        <v>9</v>
      </c>
      <c r="B84" s="72" t="s">
        <v>71</v>
      </c>
      <c r="C84" s="73"/>
      <c r="D84" s="73"/>
      <c r="E84" s="73"/>
      <c r="F84" s="73"/>
      <c r="G84" s="73"/>
      <c r="H84" s="73"/>
      <c r="I84" s="73"/>
      <c r="J84" s="74"/>
      <c r="K84" s="10">
        <f>K77*990</f>
        <v>0</v>
      </c>
      <c r="L84" s="10">
        <f>L77*990</f>
        <v>0</v>
      </c>
      <c r="M84" s="10">
        <f>M77*990</f>
        <v>0</v>
      </c>
      <c r="N84" s="10">
        <f>N77*495</f>
        <v>0</v>
      </c>
      <c r="O84" s="10">
        <f t="shared" ref="O84:Q84" si="10">O77*495</f>
        <v>0</v>
      </c>
      <c r="P84" s="10">
        <f t="shared" si="10"/>
        <v>0</v>
      </c>
      <c r="Q84" s="10">
        <f t="shared" si="10"/>
        <v>0</v>
      </c>
      <c r="R84" s="27"/>
      <c r="S84" s="10">
        <f>S77*495</f>
        <v>0</v>
      </c>
      <c r="T84" s="10">
        <f>T77*495</f>
        <v>0</v>
      </c>
      <c r="U84" s="10">
        <f>K84+L84+M84+N84+O84+P84+Q84+S84+T84</f>
        <v>0</v>
      </c>
    </row>
    <row r="85" spans="1:22" ht="78" customHeight="1" x14ac:dyDescent="0.2">
      <c r="A85" s="6">
        <v>10</v>
      </c>
      <c r="B85" s="72" t="s">
        <v>72</v>
      </c>
      <c r="C85" s="73"/>
      <c r="D85" s="73"/>
      <c r="E85" s="73"/>
      <c r="F85" s="73"/>
      <c r="G85" s="73"/>
      <c r="H85" s="73"/>
      <c r="I85" s="73"/>
      <c r="J85" s="74"/>
      <c r="K85" s="27"/>
      <c r="L85" s="27"/>
      <c r="M85" s="27"/>
      <c r="N85" s="27"/>
      <c r="O85" s="10">
        <f>O78*495</f>
        <v>0</v>
      </c>
      <c r="P85" s="27"/>
      <c r="Q85" s="27"/>
      <c r="R85" s="27"/>
      <c r="S85" s="10">
        <f>S78*495</f>
        <v>0</v>
      </c>
      <c r="T85" s="27"/>
      <c r="U85" s="10">
        <f>O85+S85</f>
        <v>0</v>
      </c>
    </row>
    <row r="86" spans="1:22" ht="109.5" customHeight="1" x14ac:dyDescent="0.2">
      <c r="A86" s="6">
        <v>11</v>
      </c>
      <c r="B86" s="72" t="s">
        <v>73</v>
      </c>
      <c r="C86" s="73"/>
      <c r="D86" s="73"/>
      <c r="E86" s="73"/>
      <c r="F86" s="73"/>
      <c r="G86" s="73"/>
      <c r="H86" s="73"/>
      <c r="I86" s="73"/>
      <c r="J86" s="74"/>
      <c r="K86" s="10">
        <f>K79*1485</f>
        <v>0</v>
      </c>
      <c r="L86" s="10">
        <f>L79*495</f>
        <v>0</v>
      </c>
      <c r="M86" s="10">
        <f>M79*495</f>
        <v>0</v>
      </c>
      <c r="N86" s="10">
        <f>N80*2772</f>
        <v>0</v>
      </c>
      <c r="O86" s="10">
        <f t="shared" ref="O86:P86" si="11">O80*2772</f>
        <v>0</v>
      </c>
      <c r="P86" s="10">
        <f t="shared" si="11"/>
        <v>0</v>
      </c>
      <c r="Q86" s="10">
        <f>Q80*4950</f>
        <v>0</v>
      </c>
      <c r="R86" s="27"/>
      <c r="S86" s="10">
        <f>S80*4950</f>
        <v>0</v>
      </c>
      <c r="T86" s="10">
        <f>T80*4950</f>
        <v>0</v>
      </c>
      <c r="U86" s="10">
        <f>K86+L86+M86+N86+O86+P86+Q86+S86+T86</f>
        <v>0</v>
      </c>
    </row>
    <row r="87" spans="1:22" ht="78" customHeight="1" x14ac:dyDescent="0.2">
      <c r="A87" s="6">
        <v>12</v>
      </c>
      <c r="B87" s="72" t="s">
        <v>74</v>
      </c>
      <c r="C87" s="73"/>
      <c r="D87" s="73"/>
      <c r="E87" s="73"/>
      <c r="F87" s="73"/>
      <c r="G87" s="73"/>
      <c r="H87" s="73"/>
      <c r="I87" s="73"/>
      <c r="J87" s="74"/>
      <c r="K87" s="10">
        <f>K80*990</f>
        <v>0</v>
      </c>
      <c r="L87" s="10">
        <f>L80*990</f>
        <v>0</v>
      </c>
      <c r="M87" s="10">
        <f>M80*990</f>
        <v>0</v>
      </c>
      <c r="N87" s="10">
        <f>N80*495</f>
        <v>0</v>
      </c>
      <c r="O87" s="10">
        <f t="shared" ref="O87:Q87" si="12">O80*495</f>
        <v>0</v>
      </c>
      <c r="P87" s="10">
        <f t="shared" si="12"/>
        <v>0</v>
      </c>
      <c r="Q87" s="10">
        <f t="shared" si="12"/>
        <v>0</v>
      </c>
      <c r="R87" s="27"/>
      <c r="S87" s="10">
        <f>S80*495</f>
        <v>0</v>
      </c>
      <c r="T87" s="10">
        <f>T80*495</f>
        <v>0</v>
      </c>
      <c r="U87" s="10">
        <f>K87+L87+M87+N87+O87+P87+Q87+S87+T87</f>
        <v>0</v>
      </c>
    </row>
    <row r="88" spans="1:22" ht="40.5" customHeight="1" x14ac:dyDescent="0.2">
      <c r="A88" s="6">
        <v>13</v>
      </c>
      <c r="B88" s="72" t="s">
        <v>75</v>
      </c>
      <c r="C88" s="73"/>
      <c r="D88" s="73"/>
      <c r="E88" s="73"/>
      <c r="F88" s="73"/>
      <c r="G88" s="73"/>
      <c r="H88" s="73"/>
      <c r="I88" s="73"/>
      <c r="J88" s="74"/>
      <c r="K88" s="10">
        <f>K81+K84+K86+K87</f>
        <v>0</v>
      </c>
      <c r="L88" s="10">
        <f>L82+L84+L86+L87</f>
        <v>0</v>
      </c>
      <c r="M88" s="10">
        <f>M82+M84+M86+M87</f>
        <v>0</v>
      </c>
      <c r="N88" s="10">
        <f>N83+N84+N86+N87</f>
        <v>0</v>
      </c>
      <c r="O88" s="10">
        <f>O83+O84+O85+O86+O87</f>
        <v>0</v>
      </c>
      <c r="P88" s="10">
        <f>P83+P84+P86+P87</f>
        <v>0</v>
      </c>
      <c r="Q88" s="10">
        <f>Q83+Q84+Q86+Q87</f>
        <v>0</v>
      </c>
      <c r="R88" s="27"/>
      <c r="S88" s="10">
        <f>S83+S84+S85+S86+S87</f>
        <v>0</v>
      </c>
      <c r="T88" s="10">
        <f>T83+T84+T86+T87</f>
        <v>0</v>
      </c>
      <c r="U88" s="10">
        <f>SUM(U81:U87)</f>
        <v>0</v>
      </c>
    </row>
    <row r="89" spans="1:22" ht="36" customHeight="1" x14ac:dyDescent="0.2">
      <c r="A89" s="6">
        <v>14</v>
      </c>
      <c r="B89" s="72" t="s">
        <v>47</v>
      </c>
      <c r="C89" s="73"/>
      <c r="D89" s="73"/>
      <c r="E89" s="73"/>
      <c r="F89" s="73"/>
      <c r="G89" s="73"/>
      <c r="H89" s="73"/>
      <c r="I89" s="73"/>
      <c r="J89" s="74"/>
      <c r="K89" s="10">
        <f>ROUNDDOWN(K88*0.01,2)</f>
        <v>0</v>
      </c>
      <c r="L89" s="10">
        <f t="shared" ref="L89:U89" si="13">ROUNDDOWN(L88*0.01,2)</f>
        <v>0</v>
      </c>
      <c r="M89" s="10">
        <f t="shared" si="13"/>
        <v>0</v>
      </c>
      <c r="N89" s="10">
        <f t="shared" si="13"/>
        <v>0</v>
      </c>
      <c r="O89" s="10">
        <f t="shared" si="13"/>
        <v>0</v>
      </c>
      <c r="P89" s="10">
        <f t="shared" si="13"/>
        <v>0</v>
      </c>
      <c r="Q89" s="10">
        <f t="shared" si="13"/>
        <v>0</v>
      </c>
      <c r="R89" s="27"/>
      <c r="S89" s="10">
        <f t="shared" si="13"/>
        <v>0</v>
      </c>
      <c r="T89" s="10">
        <f t="shared" si="13"/>
        <v>0</v>
      </c>
      <c r="U89" s="10">
        <f t="shared" si="13"/>
        <v>0</v>
      </c>
      <c r="V89" s="13"/>
    </row>
    <row r="90" spans="1:22" ht="27.75" customHeight="1" x14ac:dyDescent="0.2">
      <c r="A90" s="6">
        <v>15</v>
      </c>
      <c r="B90" s="91" t="s">
        <v>48</v>
      </c>
      <c r="C90" s="91"/>
      <c r="D90" s="91"/>
      <c r="E90" s="91"/>
      <c r="F90" s="91"/>
      <c r="G90" s="91"/>
      <c r="H90" s="91"/>
      <c r="I90" s="91"/>
      <c r="J90" s="91"/>
      <c r="K90" s="10">
        <f>K88+K89</f>
        <v>0</v>
      </c>
      <c r="L90" s="10">
        <f t="shared" ref="L90:T90" si="14">L88+L89</f>
        <v>0</v>
      </c>
      <c r="M90" s="10">
        <f t="shared" si="14"/>
        <v>0</v>
      </c>
      <c r="N90" s="10">
        <f t="shared" si="14"/>
        <v>0</v>
      </c>
      <c r="O90" s="10">
        <f t="shared" si="14"/>
        <v>0</v>
      </c>
      <c r="P90" s="10">
        <f t="shared" si="14"/>
        <v>0</v>
      </c>
      <c r="Q90" s="10">
        <f t="shared" si="14"/>
        <v>0</v>
      </c>
      <c r="R90" s="27"/>
      <c r="S90" s="10">
        <f t="shared" si="14"/>
        <v>0</v>
      </c>
      <c r="T90" s="10">
        <f t="shared" si="14"/>
        <v>0</v>
      </c>
      <c r="U90" s="10">
        <f>U88+U89</f>
        <v>0</v>
      </c>
      <c r="V90" s="13"/>
    </row>
    <row r="91" spans="1:22" x14ac:dyDescent="0.2">
      <c r="A91" s="12"/>
      <c r="B91" s="63"/>
      <c r="C91" s="63"/>
      <c r="D91" s="63"/>
      <c r="E91" s="63"/>
      <c r="F91" s="63"/>
      <c r="G91" s="63"/>
      <c r="H91" s="63"/>
      <c r="I91" s="63"/>
      <c r="J91" s="63"/>
      <c r="K91" s="36"/>
      <c r="L91" s="36"/>
      <c r="M91" s="36"/>
      <c r="N91" s="36"/>
      <c r="O91" s="36"/>
      <c r="P91" s="36"/>
      <c r="Q91" s="36"/>
      <c r="R91" s="36"/>
      <c r="S91" s="36"/>
      <c r="T91" s="36"/>
      <c r="U91" s="36"/>
      <c r="V91" s="36"/>
    </row>
    <row r="93" spans="1:22" ht="33.75" customHeight="1" x14ac:dyDescent="0.2">
      <c r="A93" s="76" t="s">
        <v>76</v>
      </c>
      <c r="B93" s="76"/>
      <c r="C93" s="76"/>
      <c r="D93" s="76"/>
      <c r="E93" s="76"/>
      <c r="F93" s="76"/>
      <c r="G93" s="76"/>
      <c r="H93" s="76"/>
      <c r="I93" s="76"/>
      <c r="J93" s="76"/>
      <c r="K93" s="76"/>
      <c r="L93" s="76"/>
      <c r="M93" s="76"/>
      <c r="N93" s="76"/>
      <c r="O93" s="76"/>
      <c r="P93" s="76"/>
      <c r="Q93" s="76"/>
      <c r="R93" s="76"/>
      <c r="S93" s="76"/>
      <c r="T93" s="76"/>
      <c r="U93" s="76"/>
      <c r="V93" s="50"/>
    </row>
    <row r="94" spans="1:22" ht="18.75" thickBot="1" x14ac:dyDescent="0.25">
      <c r="A94" s="37"/>
      <c r="B94" s="60"/>
      <c r="C94" s="60"/>
      <c r="D94" s="60"/>
      <c r="E94" s="60"/>
      <c r="F94" s="60"/>
      <c r="G94" s="60"/>
      <c r="H94" s="60"/>
      <c r="I94" s="60"/>
      <c r="J94" s="60"/>
      <c r="K94" s="60"/>
      <c r="L94" s="60"/>
      <c r="M94" s="60"/>
      <c r="N94" s="60"/>
      <c r="O94" s="60"/>
      <c r="P94" s="60"/>
      <c r="Q94" s="60"/>
      <c r="R94" s="60"/>
      <c r="S94" s="60"/>
      <c r="T94" s="60"/>
      <c r="U94" s="60"/>
      <c r="V94" s="60"/>
    </row>
    <row r="95" spans="1:22" ht="16.5" thickBot="1" x14ac:dyDescent="0.3">
      <c r="A95" s="80" t="s">
        <v>77</v>
      </c>
      <c r="B95" s="80"/>
      <c r="C95" s="80"/>
      <c r="D95" s="80"/>
      <c r="E95" s="80"/>
      <c r="F95" s="80"/>
      <c r="G95" s="80"/>
      <c r="H95" s="80"/>
      <c r="I95" s="80"/>
      <c r="J95" s="80"/>
      <c r="K95" s="80"/>
      <c r="L95" s="80"/>
      <c r="M95" s="38">
        <f>U54+U67+U90</f>
        <v>0</v>
      </c>
      <c r="N95" s="39" t="s">
        <v>28</v>
      </c>
      <c r="Q95" s="60"/>
      <c r="R95" s="60"/>
      <c r="S95" s="60"/>
      <c r="T95" s="60"/>
      <c r="U95" s="60"/>
      <c r="V95" s="60"/>
    </row>
    <row r="96" spans="1:22" ht="18.75" thickBot="1" x14ac:dyDescent="0.25">
      <c r="A96" s="37"/>
      <c r="B96" s="60"/>
      <c r="C96" s="60"/>
      <c r="D96" s="60"/>
      <c r="E96" s="60"/>
      <c r="F96" s="60"/>
      <c r="G96" s="60"/>
      <c r="H96" s="60"/>
      <c r="I96" s="60"/>
      <c r="J96" s="60"/>
      <c r="K96" s="60"/>
      <c r="L96" s="60"/>
      <c r="M96" s="60"/>
      <c r="N96" s="60"/>
      <c r="O96" s="60"/>
      <c r="P96" s="60"/>
      <c r="Q96" s="60"/>
      <c r="R96" s="60"/>
      <c r="S96" s="60"/>
      <c r="T96" s="60"/>
      <c r="U96" s="60"/>
      <c r="V96" s="60"/>
    </row>
    <row r="97" spans="1:16" ht="16.5" thickBot="1" x14ac:dyDescent="0.25">
      <c r="A97" s="40"/>
      <c r="B97" s="75" t="s">
        <v>29</v>
      </c>
      <c r="C97" s="75"/>
      <c r="D97" s="75"/>
      <c r="E97" s="75"/>
      <c r="F97" s="41"/>
      <c r="M97" s="34"/>
    </row>
    <row r="98" spans="1:16" ht="16.5" thickBot="1" x14ac:dyDescent="0.25">
      <c r="A98" s="42"/>
      <c r="B98" s="75" t="s">
        <v>30</v>
      </c>
      <c r="C98" s="75"/>
      <c r="D98" s="75"/>
      <c r="E98" s="75"/>
      <c r="F98" s="43"/>
    </row>
    <row r="102" spans="1:16" ht="18" customHeight="1" x14ac:dyDescent="0.25">
      <c r="A102" s="51"/>
      <c r="B102" s="117" t="s">
        <v>78</v>
      </c>
      <c r="C102" s="117"/>
      <c r="D102" s="117"/>
      <c r="E102" s="52"/>
      <c r="F102" s="52"/>
      <c r="G102" s="7"/>
      <c r="H102" s="7"/>
      <c r="I102" s="7"/>
      <c r="J102" s="7"/>
      <c r="K102" s="117" t="s">
        <v>85</v>
      </c>
      <c r="L102" s="117"/>
      <c r="M102" s="117"/>
      <c r="N102" s="117"/>
      <c r="O102" s="117"/>
      <c r="P102" s="117"/>
    </row>
    <row r="103" spans="1:16" ht="15" customHeight="1" x14ac:dyDescent="0.25">
      <c r="A103" s="51"/>
      <c r="B103" s="117" t="s">
        <v>79</v>
      </c>
      <c r="C103" s="117"/>
      <c r="D103" s="117"/>
      <c r="E103" s="7"/>
      <c r="F103" s="7"/>
      <c r="G103" s="7"/>
      <c r="H103" s="7"/>
      <c r="I103" s="7"/>
      <c r="J103" s="7"/>
      <c r="K103" s="121" t="s">
        <v>86</v>
      </c>
      <c r="L103" s="121"/>
      <c r="M103" s="121"/>
      <c r="N103" s="121"/>
      <c r="O103" s="121"/>
      <c r="P103" s="121"/>
    </row>
    <row r="104" spans="1:16" ht="15" x14ac:dyDescent="0.25">
      <c r="K104" s="121" t="s">
        <v>87</v>
      </c>
      <c r="L104" s="121"/>
      <c r="M104" s="121"/>
      <c r="N104" s="121"/>
      <c r="O104" s="121"/>
      <c r="P104" s="121"/>
    </row>
    <row r="106" spans="1:16" ht="21" customHeight="1" x14ac:dyDescent="0.2">
      <c r="A106" s="53" t="s">
        <v>80</v>
      </c>
      <c r="B106" s="84" t="s">
        <v>88</v>
      </c>
      <c r="C106" s="84"/>
      <c r="D106" s="84"/>
      <c r="E106" s="84"/>
      <c r="F106" s="84"/>
      <c r="G106" s="84"/>
      <c r="H106" s="84"/>
      <c r="I106" s="84"/>
    </row>
    <row r="107" spans="1:16" ht="16.5" customHeight="1" x14ac:dyDescent="0.2">
      <c r="A107" s="51"/>
      <c r="B107" s="84" t="s">
        <v>81</v>
      </c>
      <c r="C107" s="84"/>
      <c r="D107" s="84"/>
      <c r="E107" s="84"/>
      <c r="F107" s="84"/>
      <c r="G107" s="84"/>
      <c r="H107" s="84"/>
      <c r="I107" s="84"/>
      <c r="J107" s="54"/>
    </row>
    <row r="108" spans="1:16" ht="17.25" customHeight="1" x14ac:dyDescent="0.2">
      <c r="A108" s="51"/>
      <c r="B108" s="84" t="s">
        <v>89</v>
      </c>
      <c r="C108" s="84"/>
      <c r="D108" s="84"/>
      <c r="E108" s="84"/>
      <c r="F108" s="84"/>
      <c r="G108" s="84"/>
      <c r="H108" s="84"/>
      <c r="I108" s="84"/>
      <c r="J108" s="84"/>
      <c r="K108" s="84"/>
      <c r="L108" s="84"/>
      <c r="M108" s="84"/>
      <c r="N108" s="84"/>
    </row>
    <row r="109" spans="1:16" ht="18.75" customHeight="1" x14ac:dyDescent="0.2">
      <c r="A109" s="51"/>
      <c r="B109" s="84" t="s">
        <v>90</v>
      </c>
      <c r="C109" s="84"/>
      <c r="D109" s="84"/>
      <c r="E109" s="84"/>
      <c r="F109" s="84"/>
      <c r="G109" s="84"/>
      <c r="H109" s="84"/>
      <c r="I109" s="84"/>
      <c r="J109" s="84"/>
      <c r="K109" s="84"/>
      <c r="L109" s="84"/>
      <c r="M109" s="84"/>
      <c r="N109" s="84"/>
    </row>
    <row r="110" spans="1:16" ht="23.25" customHeight="1" x14ac:dyDescent="0.2">
      <c r="A110" s="51"/>
      <c r="B110" s="84" t="s">
        <v>82</v>
      </c>
      <c r="C110" s="84"/>
      <c r="D110" s="84"/>
      <c r="E110" s="84"/>
      <c r="F110" s="84"/>
      <c r="G110" s="84"/>
      <c r="H110" s="84"/>
      <c r="I110" s="84"/>
      <c r="J110" s="84"/>
      <c r="K110" s="84"/>
      <c r="L110" s="84"/>
      <c r="M110" s="84"/>
      <c r="N110" s="84"/>
    </row>
  </sheetData>
  <mergeCells count="128">
    <mergeCell ref="B106:I106"/>
    <mergeCell ref="B107:I107"/>
    <mergeCell ref="B108:N108"/>
    <mergeCell ref="B109:N109"/>
    <mergeCell ref="B110:N110"/>
    <mergeCell ref="B98:E98"/>
    <mergeCell ref="B102:D102"/>
    <mergeCell ref="K102:P102"/>
    <mergeCell ref="B103:D103"/>
    <mergeCell ref="K103:P103"/>
    <mergeCell ref="K104:P104"/>
    <mergeCell ref="B88:J88"/>
    <mergeCell ref="B89:J89"/>
    <mergeCell ref="B90:J90"/>
    <mergeCell ref="A93:U93"/>
    <mergeCell ref="A95:L95"/>
    <mergeCell ref="B97:E97"/>
    <mergeCell ref="B82:J82"/>
    <mergeCell ref="B83:J83"/>
    <mergeCell ref="B84:J84"/>
    <mergeCell ref="B85:J85"/>
    <mergeCell ref="B86:J86"/>
    <mergeCell ref="B87:J87"/>
    <mergeCell ref="B76:J76"/>
    <mergeCell ref="B77:J77"/>
    <mergeCell ref="B78:J78"/>
    <mergeCell ref="B79:J79"/>
    <mergeCell ref="B80:J80"/>
    <mergeCell ref="B81:J81"/>
    <mergeCell ref="A73:A74"/>
    <mergeCell ref="B73:J74"/>
    <mergeCell ref="K73:R73"/>
    <mergeCell ref="S73:T73"/>
    <mergeCell ref="U73:U74"/>
    <mergeCell ref="B75:J75"/>
    <mergeCell ref="B66:J66"/>
    <mergeCell ref="S66:T66"/>
    <mergeCell ref="B67:J67"/>
    <mergeCell ref="S67:T67"/>
    <mergeCell ref="A69:R69"/>
    <mergeCell ref="A71:V7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B52:J52"/>
    <mergeCell ref="S52:T52"/>
    <mergeCell ref="B53:J53"/>
    <mergeCell ref="S53:T53"/>
    <mergeCell ref="B54:J54"/>
    <mergeCell ref="S54:T54"/>
    <mergeCell ref="B49:J49"/>
    <mergeCell ref="S49:T49"/>
    <mergeCell ref="B50:J50"/>
    <mergeCell ref="S50:T50"/>
    <mergeCell ref="B51:J51"/>
    <mergeCell ref="S51:T51"/>
    <mergeCell ref="B46:J46"/>
    <mergeCell ref="S46:T46"/>
    <mergeCell ref="B47:J47"/>
    <mergeCell ref="S47:T47"/>
    <mergeCell ref="B48:J48"/>
    <mergeCell ref="S48:T48"/>
    <mergeCell ref="B43:J43"/>
    <mergeCell ref="S43:T43"/>
    <mergeCell ref="B44:J44"/>
    <mergeCell ref="S44:T44"/>
    <mergeCell ref="B45:J45"/>
    <mergeCell ref="S45:T45"/>
    <mergeCell ref="B40:J40"/>
    <mergeCell ref="S40:T40"/>
    <mergeCell ref="B41:J41"/>
    <mergeCell ref="S41:T41"/>
    <mergeCell ref="B42:J42"/>
    <mergeCell ref="S42:T42"/>
    <mergeCell ref="B37:J37"/>
    <mergeCell ref="S37:T37"/>
    <mergeCell ref="B38:J38"/>
    <mergeCell ref="S38:T38"/>
    <mergeCell ref="B39:J39"/>
    <mergeCell ref="S39:T39"/>
    <mergeCell ref="B34:J34"/>
    <mergeCell ref="S34:T34"/>
    <mergeCell ref="B35:J35"/>
    <mergeCell ref="S35:T35"/>
    <mergeCell ref="B36:J36"/>
    <mergeCell ref="S36:T36"/>
    <mergeCell ref="A30:V30"/>
    <mergeCell ref="A32:A33"/>
    <mergeCell ref="B32:J33"/>
    <mergeCell ref="K32:R32"/>
    <mergeCell ref="S32:T32"/>
    <mergeCell ref="U32:U33"/>
    <mergeCell ref="S33:T33"/>
    <mergeCell ref="C23:F23"/>
    <mergeCell ref="J23:S23"/>
    <mergeCell ref="B25:G25"/>
    <mergeCell ref="A27:V27"/>
    <mergeCell ref="A28:V28"/>
    <mergeCell ref="B29:J29"/>
    <mergeCell ref="C17:V17"/>
    <mergeCell ref="C18:S18"/>
    <mergeCell ref="C19:S19"/>
    <mergeCell ref="C20:S20"/>
    <mergeCell ref="C22:H22"/>
    <mergeCell ref="J22:S22"/>
    <mergeCell ref="A9:V9"/>
    <mergeCell ref="C12:S12"/>
    <mergeCell ref="C13:S13"/>
    <mergeCell ref="C14:S14"/>
    <mergeCell ref="C15:S15"/>
    <mergeCell ref="C16:S16"/>
    <mergeCell ref="U1:V1"/>
    <mergeCell ref="A3:G3"/>
    <mergeCell ref="A4:E4"/>
    <mergeCell ref="A6:E6"/>
    <mergeCell ref="A7:B7"/>
    <mergeCell ref="A8:E8"/>
  </mergeCells>
  <dataValidations count="7">
    <dataValidation allowBlank="1" showInputMessage="1" showErrorMessage="1" prompt="Proszę wpisać prognozowaną liczbę uczniów bez spacji i kropek" sqref="P36:Q36 M36:N36 K36"/>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kwotę bez spacji i kropek" sqref="K42 N44 N47 L40 R41 M43 N50 P47:Q47 K48 M51:N51 K51 O41 P50:Q51 P44:Q44 M46 M49 K45 S83:T84 S85 K81 K84:O84 K86:Q87 L82:M82 K65:R65 P83:Q84 N83:O83 O85 S86:T87"/>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 allowBlank="1" showInputMessage="1" showErrorMessage="1" prompt="Proszę wpisać Kod TERYT, obowiązujący od 1 stycznia 2018 r. (w przypadku gmin kod 7 - cyfrowy)." sqref="A6:E6"/>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vt:i4>
      </vt:variant>
    </vt:vector>
  </HeadingPairs>
  <TitlesOfParts>
    <vt:vector size="10" baseType="lpstr">
      <vt:lpstr>Lekki</vt:lpstr>
      <vt:lpstr>umiarkowany</vt:lpstr>
      <vt:lpstr>niesłyszący</vt:lpstr>
      <vt:lpstr>słabosłyszący</vt:lpstr>
      <vt:lpstr>autyzm</vt:lpstr>
      <vt:lpstr>słabowidzący</vt:lpstr>
      <vt:lpstr>słabowidzący druk powiększony</vt:lpstr>
      <vt:lpstr>niewidomi</vt:lpstr>
      <vt:lpstr>niewidomi Braille'a</vt:lpstr>
      <vt:lpstr>Lekki!_ftnref1</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Justyna Haładus</cp:lastModifiedBy>
  <cp:lastPrinted>2016-04-18T11:25:45Z</cp:lastPrinted>
  <dcterms:created xsi:type="dcterms:W3CDTF">2016-04-18T06:16:40Z</dcterms:created>
  <dcterms:modified xsi:type="dcterms:W3CDTF">2018-06-15T06:05:01Z</dcterms:modified>
</cp:coreProperties>
</file>